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0" activeTab="2"/>
  </bookViews>
  <sheets>
    <sheet name="Лицевой счет дома" sheetId="1" r:id="rId1"/>
    <sheet name="Текущий ремонт" sheetId="2" r:id="rId2"/>
    <sheet name="Содержание жилья" sheetId="3" r:id="rId3"/>
    <sheet name="Лист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<sst xmlns="http://schemas.openxmlformats.org/spreadsheetml/2006/main" count="212" uniqueCount="91">
  <si>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</si>
  <si>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</si>
  <si>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</si>
  <si>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</si>
  <si>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</si>
  <si>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</si>
  <si>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</si>
  <si>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</si>
  <si>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</si>
  <si>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</si>
  <si>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Задолж-ть на 31.12.2017 г</t>
  </si>
  <si>
    <t>Дата заключения договора</t>
  </si>
  <si>
    <t>Улица</t>
  </si>
  <si>
    <t>Дом</t>
  </si>
  <si>
    <t>Шмидта</t>
  </si>
  <si>
    <t>01.03.2014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</si>
  <si>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</si>
  <si>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</si>
  <si>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</si>
  <si>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</si>
  <si>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</si>
  <si>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</si>
  <si>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</si>
  <si>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</si>
  <si>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</si>
  <si>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</si>
  <si>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</si>
  <si>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</si>
  <si>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</si>
  <si>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</si>
  <si>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</si>
  <si>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</si>
  <si>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</si>
  <si>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</si>
  <si>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ХВ снабжение (СОИД)</t>
  </si>
  <si>
    <t>Эл.снабжение (СОИД)</t>
  </si>
  <si>
    <t>Уборка лестничных клетей</t>
  </si>
  <si>
    <t>Содержание газовых сетей</t>
  </si>
  <si>
    <t>ТБО</t>
  </si>
  <si>
    <t>Уборка придомовой территории</t>
  </si>
  <si>
    <t>Управление МКД</t>
  </si>
  <si>
    <t>Июль 2017 г</t>
  </si>
  <si>
    <t>Вид работ</t>
  </si>
  <si>
    <t>Место проведения работ</t>
  </si>
  <si>
    <t>Сумма</t>
  </si>
  <si>
    <t>вывод поливного крана</t>
  </si>
  <si>
    <t>Шмидта 5</t>
  </si>
  <si>
    <t>ИТОГО</t>
  </si>
  <si>
    <t>Август 2017 г</t>
  </si>
  <si>
    <t>ремонт ж/б балконной плиты</t>
  </si>
  <si>
    <t>кв. 28</t>
  </si>
  <si>
    <t>Ноябрь 2017 г</t>
  </si>
  <si>
    <t xml:space="preserve">смена трубопровода ф 20 мм </t>
  </si>
  <si>
    <t>кв. 28 ЦО</t>
  </si>
  <si>
    <t>Декабрь 2017 г</t>
  </si>
  <si>
    <t>изготовление и установка калитки металлической</t>
  </si>
  <si>
    <t>ВСЕГО</t>
  </si>
  <si>
    <t>январь 2017</t>
  </si>
  <si>
    <t>обход и осмотр подвала и инженерных коммуникаций</t>
  </si>
  <si>
    <t>ремонт надподъездного освещения</t>
  </si>
  <si>
    <t>Под 1</t>
  </si>
  <si>
    <t>Февраль 2017 г</t>
  </si>
  <si>
    <t>периодический осмотр венканалов и дымоходов</t>
  </si>
  <si>
    <t>кв.2-7,9-11,13,16,18,23,25-28,30-32</t>
  </si>
  <si>
    <t>Март 2017</t>
  </si>
  <si>
    <t>осмотр вентиляционных каналов видеоаппаратурой и устранение завалов</t>
  </si>
  <si>
    <t>кв.3</t>
  </si>
  <si>
    <t>кв. 7</t>
  </si>
  <si>
    <t>замена ламп в светильнике на светолиодные</t>
  </si>
  <si>
    <t>1,2-й подъезд</t>
  </si>
  <si>
    <t>Апрель 2017</t>
  </si>
  <si>
    <t>гидравлические испытания внутридомовой системы ЦО</t>
  </si>
  <si>
    <t>слив воды из системы</t>
  </si>
  <si>
    <t>закрытие отопительного периода</t>
  </si>
  <si>
    <t>ремонт подъездного электроосвещения (смена лампочек)</t>
  </si>
  <si>
    <t>1-й подъезд, тамбур</t>
  </si>
  <si>
    <t>Май 2017</t>
  </si>
  <si>
    <t>благоустройство придомовой территории (окраска деревьев и бордюров)</t>
  </si>
  <si>
    <t>Июнь 2017 г</t>
  </si>
  <si>
    <t>1-й подъезд</t>
  </si>
  <si>
    <t>кв.1-13,16,17,19-21,23-30,32</t>
  </si>
  <si>
    <t>установка навесных замков</t>
  </si>
  <si>
    <t>подвал (выход на кровлю)</t>
  </si>
  <si>
    <t>Сентябрь 2017 г</t>
  </si>
  <si>
    <t>осмотр вентиляционного и дымового канала. Устранение завала в вентканале, прочистка дымового канала</t>
  </si>
  <si>
    <t>кв. 21</t>
  </si>
  <si>
    <t>Октябрь 2017 г</t>
  </si>
  <si>
    <t>ремонт электроосвещения в подъезде</t>
  </si>
  <si>
    <t>укрепление входных дверей в подъезд (силами жителей) жилого дома</t>
  </si>
  <si>
    <t>смена трубопровода ф 25 мм</t>
  </si>
  <si>
    <t>кв. 4 ЦО п/п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</si>
</sst>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0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4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 wrapText="1"/>
    </xf>
    <xf numFmtId="164" fontId="6" fillId="2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5" fillId="0" borderId="1" xfId="0" applyNumberFormat="1" applyFont="1" applyBorder="1" applyAlignment="1">
      <alignment horizontal="center"/>
    </xf>
    <xf numFmtId="164" fontId="7" fillId="3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/>
    </xf>
    <xf numFmtId="164" fontId="6" fillId="2" borderId="0" xfId="0" applyFont="1" applyFill="1" applyAlignment="1">
      <alignment horizontal="center"/>
    </xf>
    <xf numFmtId="164" fontId="0" fillId="0" borderId="0" xfId="0" applyAlignment="1">
      <alignment wrapText="1"/>
    </xf>
    <xf numFmtId="166" fontId="3" fillId="0" borderId="1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/>
    </xf>
    <xf numFmtId="164" fontId="1" fillId="0" borderId="1" xfId="0" applyFont="1" applyFill="1" applyBorder="1" applyAlignment="1">
      <alignment horizontal="justify" wrapText="1"/>
    </xf>
    <xf numFmtId="164" fontId="3" fillId="0" borderId="1" xfId="0" applyNumberFormat="1" applyFont="1" applyFill="1" applyBorder="1" applyAlignment="1">
      <alignment horizontal="justify" wrapText="1"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 horizontal="center" wrapText="1"/>
    </xf>
    <xf numFmtId="164" fontId="2" fillId="0" borderId="0" xfId="0" applyFont="1" applyFill="1" applyAlignment="1">
      <alignment wrapText="1"/>
    </xf>
    <xf numFmtId="164" fontId="8" fillId="0" borderId="0" xfId="0" applyNumberFormat="1" applyFont="1" applyFill="1" applyBorder="1" applyAlignment="1">
      <alignment horizontal="center" wrapText="1"/>
    </xf>
    <xf numFmtId="164" fontId="9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280">
          <cell r="E2280">
            <v>8155.44</v>
          </cell>
          <cell r="F2280">
            <v>112009.76</v>
          </cell>
          <cell r="G2280">
            <v>109894.49999999999</v>
          </cell>
          <cell r="H2280">
            <v>111261.60999999999</v>
          </cell>
          <cell r="I2280">
            <v>14674.63</v>
          </cell>
          <cell r="J2280">
            <v>208596.74</v>
          </cell>
          <cell r="K2280">
            <v>6788.330000000002</v>
          </cell>
        </row>
        <row r="2281">
          <cell r="E2281">
            <v>0</v>
          </cell>
          <cell r="F2281">
            <v>-4396.15</v>
          </cell>
          <cell r="G2281">
            <v>0</v>
          </cell>
          <cell r="H2281">
            <v>0</v>
          </cell>
          <cell r="I2281">
            <v>0</v>
          </cell>
          <cell r="J2281">
            <v>-4396.15</v>
          </cell>
          <cell r="K2281">
            <v>0</v>
          </cell>
        </row>
        <row r="2282">
          <cell r="E2282">
            <v>0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</row>
        <row r="2283">
          <cell r="E2283">
            <v>0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  <cell r="J2283">
            <v>0</v>
          </cell>
          <cell r="K2283">
            <v>0</v>
          </cell>
        </row>
        <row r="2284">
          <cell r="E2284">
            <v>0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</row>
        <row r="2285">
          <cell r="E2285">
            <v>0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</row>
        <row r="2287">
          <cell r="E2287">
            <v>3881.74</v>
          </cell>
          <cell r="F2287">
            <v>-12158.95</v>
          </cell>
          <cell r="G2287">
            <v>46258.43000000001</v>
          </cell>
          <cell r="H2287">
            <v>46924.149999999994</v>
          </cell>
          <cell r="I2287">
            <v>35030.979999999996</v>
          </cell>
          <cell r="J2287">
            <v>-265.77999999999884</v>
          </cell>
          <cell r="K2287">
            <v>3216.0200000000114</v>
          </cell>
        </row>
        <row r="2288">
          <cell r="E2288">
            <v>2277.95</v>
          </cell>
          <cell r="F2288">
            <v>-2277.95</v>
          </cell>
          <cell r="G2288">
            <v>31853.519999999997</v>
          </cell>
          <cell r="H2288">
            <v>32311.910000000003</v>
          </cell>
          <cell r="I2288">
            <v>31853.519999999997</v>
          </cell>
          <cell r="J2288">
            <v>-1819.559999999994</v>
          </cell>
          <cell r="K2288">
            <v>1819.5599999999904</v>
          </cell>
        </row>
        <row r="2289">
          <cell r="E2289">
            <v>470.49</v>
          </cell>
          <cell r="F2289">
            <v>11114.29</v>
          </cell>
          <cell r="G2289">
            <v>9909.98</v>
          </cell>
          <cell r="H2289">
            <v>10052.619999999999</v>
          </cell>
          <cell r="I2289">
            <v>24545</v>
          </cell>
          <cell r="J2289">
            <v>-3378.09</v>
          </cell>
          <cell r="K2289">
            <v>327.85000000000036</v>
          </cell>
        </row>
        <row r="2290">
          <cell r="E2290">
            <v>8.07</v>
          </cell>
          <cell r="F2290">
            <v>1140.815</v>
          </cell>
          <cell r="G2290">
            <v>1238.76</v>
          </cell>
          <cell r="H2290">
            <v>1256.56</v>
          </cell>
          <cell r="I2290">
            <v>0</v>
          </cell>
          <cell r="J2290">
            <v>2397.375</v>
          </cell>
          <cell r="K2290">
            <v>-9.730000000000018</v>
          </cell>
        </row>
        <row r="2291">
          <cell r="E2291">
            <v>162.67</v>
          </cell>
          <cell r="F2291">
            <v>3840.77</v>
          </cell>
          <cell r="G2291">
            <v>1805.0300000000002</v>
          </cell>
          <cell r="H2291">
            <v>1831</v>
          </cell>
          <cell r="I2291">
            <v>0</v>
          </cell>
          <cell r="J2291">
            <v>5671.77</v>
          </cell>
          <cell r="K2291">
            <v>136.70000000000027</v>
          </cell>
        </row>
        <row r="2292">
          <cell r="E2292">
            <v>4.69</v>
          </cell>
          <cell r="F2292">
            <v>145.6</v>
          </cell>
          <cell r="G2292">
            <v>53.06000000000001</v>
          </cell>
          <cell r="H2292">
            <v>53.830000000000005</v>
          </cell>
          <cell r="I2292">
            <v>0</v>
          </cell>
          <cell r="J2292">
            <v>199.43</v>
          </cell>
          <cell r="K2292">
            <v>3.9200000000000017</v>
          </cell>
        </row>
        <row r="2293">
          <cell r="E2293">
            <v>1080.53</v>
          </cell>
          <cell r="F2293">
            <v>-1080.53</v>
          </cell>
          <cell r="G2293">
            <v>16811.639999999996</v>
          </cell>
          <cell r="H2293">
            <v>17053.540000000005</v>
          </cell>
          <cell r="I2293">
            <v>16811.639999999996</v>
          </cell>
          <cell r="J2293">
            <v>-838.6299999999919</v>
          </cell>
          <cell r="K2293">
            <v>838.6299999999901</v>
          </cell>
        </row>
        <row r="2294">
          <cell r="E2294">
            <v>557.88</v>
          </cell>
          <cell r="F2294">
            <v>-16695.90932</v>
          </cell>
          <cell r="G2294">
            <v>6193.749999999998</v>
          </cell>
          <cell r="H2294">
            <v>6282.88</v>
          </cell>
          <cell r="I2294">
            <v>13939.51992</v>
          </cell>
          <cell r="J2294">
            <v>-24352.54924</v>
          </cell>
          <cell r="K2294">
            <v>468.7499999999982</v>
          </cell>
        </row>
        <row r="2295">
          <cell r="E2295">
            <v>144.86</v>
          </cell>
          <cell r="F2295">
            <v>4417.64</v>
          </cell>
          <cell r="G2295">
            <v>1610.3700000000003</v>
          </cell>
          <cell r="H2295">
            <v>1633.57</v>
          </cell>
          <cell r="I2295">
            <v>0</v>
          </cell>
          <cell r="J2295">
            <v>6051.21</v>
          </cell>
          <cell r="K2295">
            <v>121.66000000000054</v>
          </cell>
        </row>
        <row r="2297">
          <cell r="E2297">
            <v>2618.49</v>
          </cell>
          <cell r="F2297">
            <v>-2618.49</v>
          </cell>
          <cell r="G2297">
            <v>35392.80000000001</v>
          </cell>
          <cell r="H2297">
            <v>35885.03</v>
          </cell>
          <cell r="I2297">
            <v>35392.80000000001</v>
          </cell>
          <cell r="J2297">
            <v>-2126.2600000000093</v>
          </cell>
          <cell r="K2297">
            <v>2126.2600000000093</v>
          </cell>
        </row>
        <row r="2298">
          <cell r="E2298">
            <v>0</v>
          </cell>
          <cell r="F2298">
            <v>0</v>
          </cell>
          <cell r="G2298">
            <v>5418.390000000001</v>
          </cell>
          <cell r="H2298">
            <v>5168.280000000001</v>
          </cell>
          <cell r="I2298">
            <v>5418.390000000001</v>
          </cell>
          <cell r="J2298">
            <v>-250.11000000000058</v>
          </cell>
          <cell r="K2298">
            <v>250.11000000000058</v>
          </cell>
        </row>
        <row r="2299">
          <cell r="E2299">
            <v>0</v>
          </cell>
          <cell r="F2299">
            <v>0</v>
          </cell>
          <cell r="G2299">
            <v>16895.570000000003</v>
          </cell>
          <cell r="H2299">
            <v>16510.11</v>
          </cell>
          <cell r="I2299">
            <v>16895.570000000003</v>
          </cell>
          <cell r="J2299">
            <v>-385.46000000000276</v>
          </cell>
          <cell r="K2299">
            <v>385.46000000000276</v>
          </cell>
        </row>
        <row r="2300">
          <cell r="E2300">
            <v>0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</row>
        <row r="2301">
          <cell r="E2301">
            <v>327.86</v>
          </cell>
          <cell r="F2301">
            <v>-327.86</v>
          </cell>
          <cell r="G2301">
            <v>6193.77</v>
          </cell>
          <cell r="H2301">
            <v>6248.65</v>
          </cell>
          <cell r="I2301">
            <v>6193.77</v>
          </cell>
          <cell r="J2301">
            <v>-272.9800000000005</v>
          </cell>
          <cell r="K2301">
            <v>272.9800000000005</v>
          </cell>
        </row>
        <row r="2302">
          <cell r="E2302">
            <v>2460.16</v>
          </cell>
          <cell r="F2302">
            <v>-2460.16</v>
          </cell>
          <cell r="G2302">
            <v>33269.02</v>
          </cell>
          <cell r="H2302">
            <v>33673.96000000001</v>
          </cell>
          <cell r="I2302">
            <v>33269.02</v>
          </cell>
          <cell r="J2302">
            <v>-2055.2199999999903</v>
          </cell>
          <cell r="K2302">
            <v>2055.2199999999866</v>
          </cell>
        </row>
        <row r="2303">
          <cell r="E2303">
            <v>3278.82</v>
          </cell>
          <cell r="F2303">
            <v>-3278.82</v>
          </cell>
          <cell r="G2303">
            <v>44241</v>
          </cell>
          <cell r="H2303">
            <v>44787.009999999995</v>
          </cell>
          <cell r="I2303">
            <v>44241</v>
          </cell>
          <cell r="J2303">
            <v>-2732.810000000005</v>
          </cell>
          <cell r="K2303">
            <v>2732.810000000005</v>
          </cell>
        </row>
        <row r="2304">
          <cell r="E2304">
            <v>2855.21</v>
          </cell>
          <cell r="F2304">
            <v>-2855.21</v>
          </cell>
          <cell r="G2304">
            <v>38577.96000000001</v>
          </cell>
          <cell r="H2304">
            <v>39051.170000000006</v>
          </cell>
          <cell r="I2304">
            <v>38577.96000000001</v>
          </cell>
          <cell r="J2304">
            <v>-2382</v>
          </cell>
          <cell r="K2304">
            <v>2382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80" zoomScaleNormal="80" workbookViewId="0" topLeftCell="A1">
      <selection activeCell="D1" sqref="D1"/>
    </sheetView>
  </sheetViews>
  <sheetFormatPr defaultColWidth="12.57421875" defaultRowHeight="12.75"/>
  <cols>
    <col min="1" max="1" width="8.140625" style="0" customWidth="1"/>
    <col min="2" max="2" width="21.00390625" style="0" customWidth="1"/>
    <col min="3" max="3" width="6.421875" style="0" customWidth="1"/>
    <col min="4" max="4" width="0" style="0" hidden="1" customWidth="1"/>
    <col min="5" max="5" width="17.7109375" style="0" customWidth="1"/>
    <col min="6" max="6" width="24.28125" style="0" customWidth="1"/>
    <col min="7" max="7" width="14.28125" style="0" customWidth="1"/>
    <col min="8" max="8" width="16.28125" style="0" customWidth="1"/>
    <col min="9" max="9" width="21.140625" style="0" customWidth="1"/>
    <col min="10" max="10" width="18.140625" style="0" customWidth="1"/>
    <col min="11" max="11" width="18.421875" style="0" customWidth="1"/>
    <col min="12" max="12" width="15.851562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>
      <c r="A2" s="3"/>
      <c r="B2" s="4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customHeight="1">
      <c r="A3" s="4" t="s">
        <v>1</v>
      </c>
      <c r="B3" s="5" t="s">
        <v>2</v>
      </c>
      <c r="C3" s="5"/>
      <c r="D3" s="5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6" t="s">
        <v>9</v>
      </c>
      <c r="K3" s="6" t="s">
        <v>10</v>
      </c>
      <c r="L3" s="6" t="s">
        <v>11</v>
      </c>
    </row>
    <row r="4" spans="1:12" s="2" customFormat="1" ht="34.5" customHeight="1">
      <c r="A4" s="4"/>
      <c r="B4" s="5" t="s">
        <v>12</v>
      </c>
      <c r="C4" s="5" t="s">
        <v>13</v>
      </c>
      <c r="D4" s="5"/>
      <c r="E4" s="5"/>
      <c r="F4" s="6"/>
      <c r="G4" s="5"/>
      <c r="H4" s="5"/>
      <c r="I4" s="5"/>
      <c r="J4" s="5"/>
      <c r="K4" s="5"/>
      <c r="L4" s="6"/>
    </row>
    <row r="5" spans="1:12" s="2" customFormat="1" ht="12.75" hidden="1">
      <c r="A5" s="3"/>
      <c r="B5" s="5" t="s">
        <v>14</v>
      </c>
      <c r="C5" s="7">
        <v>5</v>
      </c>
      <c r="D5" s="3"/>
      <c r="E5" s="3"/>
      <c r="F5" s="3"/>
      <c r="G5" s="3"/>
      <c r="H5" s="3"/>
      <c r="I5" s="3"/>
      <c r="J5" s="3"/>
      <c r="K5" s="3"/>
      <c r="L5" s="5" t="s">
        <v>15</v>
      </c>
    </row>
    <row r="6" spans="1:12" s="2" customFormat="1" ht="12.75" hidden="1">
      <c r="A6" s="3">
        <v>4</v>
      </c>
      <c r="B6" s="3"/>
      <c r="C6" s="3"/>
      <c r="D6" s="3" t="s">
        <v>16</v>
      </c>
      <c r="E6" s="4">
        <f>'[1]Лицевые счета домов свод'!E2280</f>
        <v>8155.44</v>
      </c>
      <c r="F6" s="4">
        <f>'[1]Лицевые счета домов свод'!F2280</f>
        <v>112009.76</v>
      </c>
      <c r="G6" s="4">
        <f>'[1]Лицевые счета домов свод'!G2280</f>
        <v>109894.49999999999</v>
      </c>
      <c r="H6" s="4">
        <f>'[1]Лицевые счета домов свод'!H2280</f>
        <v>111261.60999999999</v>
      </c>
      <c r="I6" s="4">
        <f>'[1]Лицевые счета домов свод'!I2280</f>
        <v>14674.63</v>
      </c>
      <c r="J6" s="4">
        <f>'[1]Лицевые счета домов свод'!J2280</f>
        <v>208596.74</v>
      </c>
      <c r="K6" s="4">
        <f>'[1]Лицевые счета домов свод'!K2280</f>
        <v>6788.330000000002</v>
      </c>
      <c r="L6" s="3"/>
    </row>
    <row r="7" spans="1:12" s="2" customFormat="1" ht="12.75" hidden="1">
      <c r="A7" s="3"/>
      <c r="B7" s="3"/>
      <c r="C7" s="3"/>
      <c r="D7" s="3" t="s">
        <v>17</v>
      </c>
      <c r="E7" s="4">
        <f>'[1]Лицевые счета домов свод'!E2281</f>
        <v>0</v>
      </c>
      <c r="F7" s="4">
        <f>'[1]Лицевые счета домов свод'!F2281</f>
        <v>-4396.15</v>
      </c>
      <c r="G7" s="4">
        <f>'[1]Лицевые счета домов свод'!G2281</f>
        <v>0</v>
      </c>
      <c r="H7" s="4">
        <f>'[1]Лицевые счета домов свод'!H2281</f>
        <v>0</v>
      </c>
      <c r="I7" s="4">
        <f>'[1]Лицевые счета домов свод'!I2281</f>
        <v>0</v>
      </c>
      <c r="J7" s="4">
        <f>'[1]Лицевые счета домов свод'!J2281</f>
        <v>-4396.15</v>
      </c>
      <c r="K7" s="4">
        <f>'[1]Лицевые счета домов свод'!K2281</f>
        <v>0</v>
      </c>
      <c r="L7" s="3"/>
    </row>
    <row r="8" spans="1:12" s="2" customFormat="1" ht="12.75" hidden="1">
      <c r="A8" s="3"/>
      <c r="B8" s="3"/>
      <c r="C8" s="3"/>
      <c r="D8" s="3" t="s">
        <v>18</v>
      </c>
      <c r="E8" s="4">
        <f>'[1]Лицевые счета домов свод'!E2282</f>
        <v>0</v>
      </c>
      <c r="F8" s="4">
        <f>'[1]Лицевые счета домов свод'!F2282</f>
        <v>0</v>
      </c>
      <c r="G8" s="4">
        <f>'[1]Лицевые счета домов свод'!G2282</f>
        <v>0</v>
      </c>
      <c r="H8" s="4">
        <f>'[1]Лицевые счета домов свод'!H2282</f>
        <v>0</v>
      </c>
      <c r="I8" s="4">
        <f>'[1]Лицевые счета домов свод'!I2282</f>
        <v>0</v>
      </c>
      <c r="J8" s="4">
        <f>'[1]Лицевые счета домов свод'!J2282</f>
        <v>0</v>
      </c>
      <c r="K8" s="4">
        <f>'[1]Лицевые счета домов свод'!K2282</f>
        <v>0</v>
      </c>
      <c r="L8" s="3"/>
    </row>
    <row r="9" spans="1:12" s="2" customFormat="1" ht="12.75" hidden="1">
      <c r="A9" s="3"/>
      <c r="B9" s="3"/>
      <c r="C9" s="3"/>
      <c r="D9" s="3" t="s">
        <v>19</v>
      </c>
      <c r="E9" s="4">
        <f>'[1]Лицевые счета домов свод'!E2283</f>
        <v>0</v>
      </c>
      <c r="F9" s="4">
        <f>'[1]Лицевые счета домов свод'!F2283</f>
        <v>0</v>
      </c>
      <c r="G9" s="4">
        <f>'[1]Лицевые счета домов свод'!G2283</f>
        <v>0</v>
      </c>
      <c r="H9" s="4">
        <f>'[1]Лицевые счета домов свод'!H2283</f>
        <v>0</v>
      </c>
      <c r="I9" s="4">
        <f>'[1]Лицевые счета домов свод'!I2283</f>
        <v>0</v>
      </c>
      <c r="J9" s="4">
        <f>'[1]Лицевые счета домов свод'!J2283</f>
        <v>0</v>
      </c>
      <c r="K9" s="4">
        <f>'[1]Лицевые счета домов свод'!K2283</f>
        <v>0</v>
      </c>
      <c r="L9" s="3"/>
    </row>
    <row r="10" spans="1:12" s="2" customFormat="1" ht="12.75" hidden="1">
      <c r="A10" s="3"/>
      <c r="B10" s="3"/>
      <c r="C10" s="3"/>
      <c r="D10" s="3" t="s">
        <v>20</v>
      </c>
      <c r="E10" s="4">
        <f>'[1]Лицевые счета домов свод'!E2284</f>
        <v>0</v>
      </c>
      <c r="F10" s="4">
        <f>'[1]Лицевые счета домов свод'!F2284</f>
        <v>0</v>
      </c>
      <c r="G10" s="4">
        <f>'[1]Лицевые счета домов свод'!G2284</f>
        <v>0</v>
      </c>
      <c r="H10" s="4">
        <f>'[1]Лицевые счета домов свод'!H2284</f>
        <v>0</v>
      </c>
      <c r="I10" s="4">
        <f>'[1]Лицевые счета домов свод'!I2284</f>
        <v>0</v>
      </c>
      <c r="J10" s="4">
        <f>'[1]Лицевые счета домов свод'!J2284</f>
        <v>0</v>
      </c>
      <c r="K10" s="4">
        <f>'[1]Лицевые счета домов свод'!K2284</f>
        <v>0</v>
      </c>
      <c r="L10" s="3"/>
    </row>
    <row r="11" spans="1:12" s="2" customFormat="1" ht="12.75" hidden="1">
      <c r="A11" s="3"/>
      <c r="B11" s="3"/>
      <c r="C11" s="3"/>
      <c r="D11" s="3" t="s">
        <v>21</v>
      </c>
      <c r="E11" s="4">
        <f>'[1]Лицевые счета домов свод'!E2285</f>
        <v>0</v>
      </c>
      <c r="F11" s="4">
        <f>'[1]Лицевые счета домов свод'!F2285</f>
        <v>0</v>
      </c>
      <c r="G11" s="4">
        <f>'[1]Лицевые счета домов свод'!G2285</f>
        <v>0</v>
      </c>
      <c r="H11" s="4">
        <f>'[1]Лицевые счета домов свод'!H2285</f>
        <v>0</v>
      </c>
      <c r="I11" s="4">
        <f>'[1]Лицевые счета домов свод'!I2285</f>
        <v>0</v>
      </c>
      <c r="J11" s="4">
        <f>'[1]Лицевые счета домов свод'!J2285</f>
        <v>0</v>
      </c>
      <c r="K11" s="4">
        <f>'[1]Лицевые счета домов свод'!K2285</f>
        <v>0</v>
      </c>
      <c r="L11" s="3"/>
    </row>
    <row r="12" spans="1:12" s="2" customFormat="1" ht="12.75" hidden="1">
      <c r="A12" s="3"/>
      <c r="B12" s="3"/>
      <c r="C12" s="3"/>
      <c r="D12" s="4" t="s">
        <v>22</v>
      </c>
      <c r="E12" s="4">
        <f>SUM(E6:E11)</f>
        <v>8155.44</v>
      </c>
      <c r="F12" s="4">
        <f>SUM(F6:F11)</f>
        <v>107613.61</v>
      </c>
      <c r="G12" s="4">
        <f>SUM(G6:G11)</f>
        <v>109894.49999999999</v>
      </c>
      <c r="H12" s="4">
        <f>SUM(H6:H11)</f>
        <v>111261.60999999999</v>
      </c>
      <c r="I12" s="4">
        <f>SUM(I6:I11)</f>
        <v>14674.63</v>
      </c>
      <c r="J12" s="4">
        <f>SUM(J6:J11)</f>
        <v>204200.59</v>
      </c>
      <c r="K12" s="4">
        <f>SUM(K6:K11)</f>
        <v>6788.330000000002</v>
      </c>
      <c r="L12" s="3"/>
    </row>
    <row r="13" spans="1:12" s="2" customFormat="1" ht="12.75" hidden="1">
      <c r="A13" s="3"/>
      <c r="B13" s="3"/>
      <c r="C13" s="3"/>
      <c r="D13" s="8" t="s">
        <v>23</v>
      </c>
      <c r="E13" s="4">
        <f>'[1]Лицевые счета домов свод'!E2287</f>
        <v>3881.74</v>
      </c>
      <c r="F13" s="4">
        <f>'[1]Лицевые счета домов свод'!F2287</f>
        <v>-12158.95</v>
      </c>
      <c r="G13" s="4">
        <f>'[1]Лицевые счета домов свод'!G2287</f>
        <v>46258.43000000001</v>
      </c>
      <c r="H13" s="4">
        <f>'[1]Лицевые счета домов свод'!H2287</f>
        <v>46924.149999999994</v>
      </c>
      <c r="I13" s="4">
        <f>'[1]Лицевые счета домов свод'!I2287</f>
        <v>35030.979999999996</v>
      </c>
      <c r="J13" s="4">
        <f>'[1]Лицевые счета домов свод'!J2287</f>
        <v>-265.77999999999884</v>
      </c>
      <c r="K13" s="4">
        <f>'[1]Лицевые счета домов свод'!K2287</f>
        <v>3216.0200000000114</v>
      </c>
      <c r="L13" s="3"/>
    </row>
    <row r="14" spans="1:12" s="2" customFormat="1" ht="12.75" hidden="1">
      <c r="A14" s="3"/>
      <c r="B14" s="3"/>
      <c r="C14" s="3"/>
      <c r="D14" s="8" t="s">
        <v>24</v>
      </c>
      <c r="E14" s="4">
        <f>'[1]Лицевые счета домов свод'!E2288</f>
        <v>2277.95</v>
      </c>
      <c r="F14" s="4">
        <f>'[1]Лицевые счета домов свод'!F2288</f>
        <v>-2277.95</v>
      </c>
      <c r="G14" s="4">
        <f>'[1]Лицевые счета домов свод'!G2288</f>
        <v>31853.519999999997</v>
      </c>
      <c r="H14" s="4">
        <f>'[1]Лицевые счета домов свод'!H2288</f>
        <v>32311.910000000003</v>
      </c>
      <c r="I14" s="4">
        <f>'[1]Лицевые счета домов свод'!I2288</f>
        <v>31853.519999999997</v>
      </c>
      <c r="J14" s="4">
        <f>'[1]Лицевые счета домов свод'!J2288</f>
        <v>-1819.559999999994</v>
      </c>
      <c r="K14" s="4">
        <f>'[1]Лицевые счета домов свод'!K2288</f>
        <v>1819.5599999999904</v>
      </c>
      <c r="L14" s="3"/>
    </row>
    <row r="15" spans="1:12" s="2" customFormat="1" ht="12.75" hidden="1">
      <c r="A15" s="3"/>
      <c r="B15" s="3"/>
      <c r="C15" s="3"/>
      <c r="D15" s="8" t="s">
        <v>25</v>
      </c>
      <c r="E15" s="4">
        <f>'[1]Лицевые счета домов свод'!E2289</f>
        <v>470.49</v>
      </c>
      <c r="F15" s="4">
        <f>'[1]Лицевые счета домов свод'!F2289</f>
        <v>11114.29</v>
      </c>
      <c r="G15" s="4">
        <f>'[1]Лицевые счета домов свод'!G2289</f>
        <v>9909.98</v>
      </c>
      <c r="H15" s="4">
        <f>'[1]Лицевые счета домов свод'!H2289</f>
        <v>10052.619999999999</v>
      </c>
      <c r="I15" s="4">
        <f>'[1]Лицевые счета домов свод'!I2289</f>
        <v>24545</v>
      </c>
      <c r="J15" s="4">
        <f>'[1]Лицевые счета домов свод'!J2289</f>
        <v>-3378.09</v>
      </c>
      <c r="K15" s="4">
        <f>'[1]Лицевые счета домов свод'!K2289</f>
        <v>327.85000000000036</v>
      </c>
      <c r="L15" s="3"/>
    </row>
    <row r="16" spans="1:12" s="2" customFormat="1" ht="12.75" hidden="1">
      <c r="A16" s="3"/>
      <c r="B16" s="3"/>
      <c r="C16" s="3"/>
      <c r="D16" s="8" t="s">
        <v>26</v>
      </c>
      <c r="E16" s="4">
        <f>'[1]Лицевые счета домов свод'!E2290</f>
        <v>8.07</v>
      </c>
      <c r="F16" s="4">
        <f>'[1]Лицевые счета домов свод'!F2290</f>
        <v>1140.815</v>
      </c>
      <c r="G16" s="4">
        <f>'[1]Лицевые счета домов свод'!G2290</f>
        <v>1238.76</v>
      </c>
      <c r="H16" s="4">
        <f>'[1]Лицевые счета домов свод'!H2290</f>
        <v>1256.56</v>
      </c>
      <c r="I16" s="4">
        <f>'[1]Лицевые счета домов свод'!I2290</f>
        <v>0</v>
      </c>
      <c r="J16" s="4">
        <f>'[1]Лицевые счета домов свод'!J2290</f>
        <v>2397.375</v>
      </c>
      <c r="K16" s="4">
        <f>'[1]Лицевые счета домов свод'!K2290</f>
        <v>-9.730000000000018</v>
      </c>
      <c r="L16" s="3"/>
    </row>
    <row r="17" spans="1:12" s="2" customFormat="1" ht="12.75" hidden="1">
      <c r="A17" s="3"/>
      <c r="B17" s="3"/>
      <c r="C17" s="3"/>
      <c r="D17" s="3" t="s">
        <v>27</v>
      </c>
      <c r="E17" s="4">
        <f>'[1]Лицевые счета домов свод'!E2291</f>
        <v>162.67</v>
      </c>
      <c r="F17" s="4">
        <f>'[1]Лицевые счета домов свод'!F2291</f>
        <v>3840.77</v>
      </c>
      <c r="G17" s="4">
        <f>'[1]Лицевые счета домов свод'!G2291</f>
        <v>1805.0300000000002</v>
      </c>
      <c r="H17" s="4">
        <f>'[1]Лицевые счета домов свод'!H2291</f>
        <v>1831</v>
      </c>
      <c r="I17" s="4">
        <f>'[1]Лицевые счета домов свод'!I2291</f>
        <v>0</v>
      </c>
      <c r="J17" s="4">
        <f>'[1]Лицевые счета домов свод'!J2291</f>
        <v>5671.77</v>
      </c>
      <c r="K17" s="4">
        <f>'[1]Лицевые счета домов свод'!K2291</f>
        <v>136.70000000000027</v>
      </c>
      <c r="L17" s="3"/>
    </row>
    <row r="18" spans="1:12" s="2" customFormat="1" ht="12.75" hidden="1">
      <c r="A18" s="3"/>
      <c r="B18" s="3"/>
      <c r="C18" s="3"/>
      <c r="D18" s="8" t="s">
        <v>28</v>
      </c>
      <c r="E18" s="4">
        <f>'[1]Лицевые счета домов свод'!E2292</f>
        <v>4.69</v>
      </c>
      <c r="F18" s="4">
        <f>'[1]Лицевые счета домов свод'!F2292</f>
        <v>145.6</v>
      </c>
      <c r="G18" s="4">
        <f>'[1]Лицевые счета домов свод'!G2292</f>
        <v>53.06000000000001</v>
      </c>
      <c r="H18" s="4">
        <f>'[1]Лицевые счета домов свод'!H2292</f>
        <v>53.830000000000005</v>
      </c>
      <c r="I18" s="4">
        <f>'[1]Лицевые счета домов свод'!I2292</f>
        <v>0</v>
      </c>
      <c r="J18" s="4">
        <f>'[1]Лицевые счета домов свод'!J2292</f>
        <v>199.43</v>
      </c>
      <c r="K18" s="4">
        <f>'[1]Лицевые счета домов свод'!K2292</f>
        <v>3.9200000000000017</v>
      </c>
      <c r="L18" s="3"/>
    </row>
    <row r="19" spans="1:12" s="2" customFormat="1" ht="12.75" hidden="1">
      <c r="A19" s="3"/>
      <c r="B19" s="3"/>
      <c r="C19" s="3"/>
      <c r="D19" s="8" t="s">
        <v>29</v>
      </c>
      <c r="E19" s="4">
        <f>'[1]Лицевые счета домов свод'!E2293</f>
        <v>1080.53</v>
      </c>
      <c r="F19" s="4">
        <f>'[1]Лицевые счета домов свод'!F2293</f>
        <v>-1080.53</v>
      </c>
      <c r="G19" s="4">
        <f>'[1]Лицевые счета домов свод'!G2293</f>
        <v>16811.639999999996</v>
      </c>
      <c r="H19" s="4">
        <f>'[1]Лицевые счета домов свод'!H2293</f>
        <v>17053.540000000005</v>
      </c>
      <c r="I19" s="4">
        <f>'[1]Лицевые счета домов свод'!I2293</f>
        <v>16811.639999999996</v>
      </c>
      <c r="J19" s="4">
        <f>'[1]Лицевые счета домов свод'!J2293</f>
        <v>-838.6299999999919</v>
      </c>
      <c r="K19" s="4">
        <f>'[1]Лицевые счета домов свод'!K2293</f>
        <v>838.6299999999901</v>
      </c>
      <c r="L19" s="3"/>
    </row>
    <row r="20" spans="1:12" s="2" customFormat="1" ht="12.75" hidden="1">
      <c r="A20" s="3"/>
      <c r="B20" s="3"/>
      <c r="C20" s="3"/>
      <c r="D20" s="8" t="s">
        <v>30</v>
      </c>
      <c r="E20" s="4">
        <f>'[1]Лицевые счета домов свод'!E2294</f>
        <v>557.88</v>
      </c>
      <c r="F20" s="4">
        <f>'[1]Лицевые счета домов свод'!F2294</f>
        <v>-16695.90932</v>
      </c>
      <c r="G20" s="4">
        <f>'[1]Лицевые счета домов свод'!G2294</f>
        <v>6193.749999999998</v>
      </c>
      <c r="H20" s="4">
        <f>'[1]Лицевые счета домов свод'!H2294</f>
        <v>6282.88</v>
      </c>
      <c r="I20" s="4">
        <f>'[1]Лицевые счета домов свод'!I2294</f>
        <v>13939.51992</v>
      </c>
      <c r="J20" s="4">
        <f>'[1]Лицевые счета домов свод'!J2294</f>
        <v>-24352.54924</v>
      </c>
      <c r="K20" s="4">
        <f>'[1]Лицевые счета домов свод'!K2294</f>
        <v>468.7499999999982</v>
      </c>
      <c r="L20" s="3"/>
    </row>
    <row r="21" spans="1:12" s="2" customFormat="1" ht="12.75" hidden="1">
      <c r="A21" s="3"/>
      <c r="B21" s="3"/>
      <c r="C21" s="3"/>
      <c r="D21" s="8" t="s">
        <v>31</v>
      </c>
      <c r="E21" s="4">
        <f>'[1]Лицевые счета домов свод'!E2295</f>
        <v>144.86</v>
      </c>
      <c r="F21" s="4">
        <f>'[1]Лицевые счета домов свод'!F2295</f>
        <v>4417.64</v>
      </c>
      <c r="G21" s="4">
        <f>'[1]Лицевые счета домов свод'!G2295</f>
        <v>1610.3700000000003</v>
      </c>
      <c r="H21" s="4">
        <f>'[1]Лицевые счета домов свод'!H2295</f>
        <v>1633.57</v>
      </c>
      <c r="I21" s="4">
        <f>'[1]Лицевые счета домов свод'!I2295</f>
        <v>0</v>
      </c>
      <c r="J21" s="4">
        <f>'[1]Лицевые счета домов свод'!J2295</f>
        <v>6051.21</v>
      </c>
      <c r="K21" s="4">
        <f>'[1]Лицевые счета домов свод'!K2295</f>
        <v>121.66000000000054</v>
      </c>
      <c r="L21" s="3"/>
    </row>
    <row r="22" spans="1:12" s="2" customFormat="1" ht="12.75" hidden="1">
      <c r="A22" s="3"/>
      <c r="B22" s="3"/>
      <c r="C22" s="3"/>
      <c r="D22" s="4" t="s">
        <v>32</v>
      </c>
      <c r="E22" s="4">
        <f>SUM(E13:E21)</f>
        <v>8588.88</v>
      </c>
      <c r="F22" s="4">
        <f>SUM(F13:F21)</f>
        <v>-11554.224319999998</v>
      </c>
      <c r="G22" s="4">
        <f>SUM(G13:G21)</f>
        <v>115734.54</v>
      </c>
      <c r="H22" s="4">
        <f>SUM(H13:H21)</f>
        <v>117400.06000000001</v>
      </c>
      <c r="I22" s="9">
        <f>SUM(I13:I21)</f>
        <v>122180.65991999999</v>
      </c>
      <c r="J22" s="9">
        <f>SUM(J13:J21)</f>
        <v>-16334.824239999987</v>
      </c>
      <c r="K22" s="4">
        <f>SUM(K13:K21)</f>
        <v>6923.3599999999915</v>
      </c>
      <c r="L22" s="3"/>
    </row>
    <row r="23" spans="1:12" s="2" customFormat="1" ht="12.75" hidden="1">
      <c r="A23" s="3"/>
      <c r="B23" s="3"/>
      <c r="C23" s="3"/>
      <c r="D23" s="3" t="s">
        <v>33</v>
      </c>
      <c r="E23" s="4">
        <f>'[1]Лицевые счета домов свод'!E2297</f>
        <v>2618.49</v>
      </c>
      <c r="F23" s="4">
        <f>'[1]Лицевые счета домов свод'!F2297</f>
        <v>-2618.49</v>
      </c>
      <c r="G23" s="4">
        <f>'[1]Лицевые счета домов свод'!G2297</f>
        <v>35392.80000000001</v>
      </c>
      <c r="H23" s="4">
        <f>'[1]Лицевые счета домов свод'!H2297</f>
        <v>35885.03</v>
      </c>
      <c r="I23" s="4">
        <f>'[1]Лицевые счета домов свод'!I2297</f>
        <v>35392.80000000001</v>
      </c>
      <c r="J23" s="4">
        <f>'[1]Лицевые счета домов свод'!J2297</f>
        <v>-2126.2600000000093</v>
      </c>
      <c r="K23" s="4">
        <f>'[1]Лицевые счета домов свод'!K2297</f>
        <v>2126.2600000000093</v>
      </c>
      <c r="L23" s="3"/>
    </row>
    <row r="24" spans="1:12" s="2" customFormat="1" ht="12.75" hidden="1">
      <c r="A24" s="3"/>
      <c r="B24" s="3"/>
      <c r="C24" s="3"/>
      <c r="D24" s="3" t="s">
        <v>34</v>
      </c>
      <c r="E24" s="4">
        <f>'[1]Лицевые счета домов свод'!E2298</f>
        <v>0</v>
      </c>
      <c r="F24" s="4">
        <f>'[1]Лицевые счета домов свод'!F2298</f>
        <v>0</v>
      </c>
      <c r="G24" s="4">
        <f>'[1]Лицевые счета домов свод'!G2298</f>
        <v>5418.390000000001</v>
      </c>
      <c r="H24" s="4">
        <f>'[1]Лицевые счета домов свод'!H2298</f>
        <v>5168.280000000001</v>
      </c>
      <c r="I24" s="4">
        <f>'[1]Лицевые счета домов свод'!I2298</f>
        <v>5418.390000000001</v>
      </c>
      <c r="J24" s="4">
        <f>'[1]Лицевые счета домов свод'!J2298</f>
        <v>-250.11000000000058</v>
      </c>
      <c r="K24" s="4">
        <f>'[1]Лицевые счета домов свод'!K2298</f>
        <v>250.11000000000058</v>
      </c>
      <c r="L24" s="3"/>
    </row>
    <row r="25" spans="1:12" s="2" customFormat="1" ht="12.75" hidden="1">
      <c r="A25" s="3"/>
      <c r="B25" s="3"/>
      <c r="C25" s="3"/>
      <c r="D25" s="3" t="s">
        <v>35</v>
      </c>
      <c r="E25" s="4">
        <f>'[1]Лицевые счета домов свод'!E2299</f>
        <v>0</v>
      </c>
      <c r="F25" s="4">
        <f>'[1]Лицевые счета домов свод'!F2299</f>
        <v>0</v>
      </c>
      <c r="G25" s="4">
        <f>'[1]Лицевые счета домов свод'!G2299</f>
        <v>16895.570000000003</v>
      </c>
      <c r="H25" s="4">
        <f>'[1]Лицевые счета домов свод'!H2299</f>
        <v>16510.11</v>
      </c>
      <c r="I25" s="4">
        <f>'[1]Лицевые счета домов свод'!I2299</f>
        <v>16895.570000000003</v>
      </c>
      <c r="J25" s="4">
        <f>'[1]Лицевые счета домов свод'!J2299</f>
        <v>-385.46000000000276</v>
      </c>
      <c r="K25" s="4">
        <f>'[1]Лицевые счета домов свод'!K2299</f>
        <v>385.46000000000276</v>
      </c>
      <c r="L25" s="3"/>
    </row>
    <row r="26" spans="1:12" s="2" customFormat="1" ht="12.75" hidden="1">
      <c r="A26" s="3"/>
      <c r="B26" s="3"/>
      <c r="C26" s="3"/>
      <c r="D26" s="3" t="s">
        <v>36</v>
      </c>
      <c r="E26" s="4">
        <f>'[1]Лицевые счета домов свод'!E2300</f>
        <v>0</v>
      </c>
      <c r="F26" s="4">
        <f>'[1]Лицевые счета домов свод'!F2300</f>
        <v>0</v>
      </c>
      <c r="G26" s="4">
        <f>'[1]Лицевые счета домов свод'!G2300</f>
        <v>0</v>
      </c>
      <c r="H26" s="4">
        <f>'[1]Лицевые счета домов свод'!H2300</f>
        <v>0</v>
      </c>
      <c r="I26" s="4">
        <f>'[1]Лицевые счета домов свод'!I2300</f>
        <v>0</v>
      </c>
      <c r="J26" s="4">
        <f>'[1]Лицевые счета домов свод'!J2300</f>
        <v>0</v>
      </c>
      <c r="K26" s="4">
        <f>'[1]Лицевые счета домов свод'!K2300</f>
        <v>0</v>
      </c>
      <c r="L26" s="3"/>
    </row>
    <row r="27" spans="1:12" s="2" customFormat="1" ht="12.75" hidden="1">
      <c r="A27" s="3"/>
      <c r="B27" s="3"/>
      <c r="C27" s="3"/>
      <c r="D27" s="3" t="s">
        <v>37</v>
      </c>
      <c r="E27" s="4">
        <f>'[1]Лицевые счета домов свод'!E2301</f>
        <v>327.86</v>
      </c>
      <c r="F27" s="4">
        <f>'[1]Лицевые счета домов свод'!F2301</f>
        <v>-327.86</v>
      </c>
      <c r="G27" s="4">
        <f>'[1]Лицевые счета домов свод'!G2301</f>
        <v>6193.77</v>
      </c>
      <c r="H27" s="4">
        <f>'[1]Лицевые счета домов свод'!H2301</f>
        <v>6248.65</v>
      </c>
      <c r="I27" s="4">
        <f>'[1]Лицевые счета домов свод'!I2301</f>
        <v>6193.77</v>
      </c>
      <c r="J27" s="4">
        <f>'[1]Лицевые счета домов свод'!J2301</f>
        <v>-272.9800000000005</v>
      </c>
      <c r="K27" s="4">
        <f>'[1]Лицевые счета домов свод'!K2301</f>
        <v>272.9800000000005</v>
      </c>
      <c r="L27" s="3"/>
    </row>
    <row r="28" spans="1:12" s="2" customFormat="1" ht="12.75" hidden="1">
      <c r="A28" s="3"/>
      <c r="B28" s="3"/>
      <c r="C28" s="3"/>
      <c r="D28" s="3" t="s">
        <v>38</v>
      </c>
      <c r="E28" s="4">
        <f>'[1]Лицевые счета домов свод'!E2302</f>
        <v>2460.16</v>
      </c>
      <c r="F28" s="4">
        <f>'[1]Лицевые счета домов свод'!F2302</f>
        <v>-2460.16</v>
      </c>
      <c r="G28" s="4">
        <f>'[1]Лицевые счета домов свод'!G2302</f>
        <v>33269.02</v>
      </c>
      <c r="H28" s="4">
        <f>'[1]Лицевые счета домов свод'!H2302</f>
        <v>33673.96000000001</v>
      </c>
      <c r="I28" s="4">
        <f>'[1]Лицевые счета домов свод'!I2302</f>
        <v>33269.02</v>
      </c>
      <c r="J28" s="4">
        <f>'[1]Лицевые счета домов свод'!J2302</f>
        <v>-2055.2199999999903</v>
      </c>
      <c r="K28" s="4">
        <f>'[1]Лицевые счета домов свод'!K2302</f>
        <v>2055.2199999999866</v>
      </c>
      <c r="L28" s="3"/>
    </row>
    <row r="29" spans="1:12" s="2" customFormat="1" ht="12.75" hidden="1">
      <c r="A29" s="3"/>
      <c r="B29" s="3"/>
      <c r="C29" s="3"/>
      <c r="D29" s="3" t="s">
        <v>39</v>
      </c>
      <c r="E29" s="4">
        <f>'[1]Лицевые счета домов свод'!E2303</f>
        <v>3278.82</v>
      </c>
      <c r="F29" s="4">
        <f>'[1]Лицевые счета домов свод'!F2303</f>
        <v>-3278.82</v>
      </c>
      <c r="G29" s="4">
        <f>'[1]Лицевые счета домов свод'!G2303</f>
        <v>44241</v>
      </c>
      <c r="H29" s="4">
        <f>'[1]Лицевые счета домов свод'!H2303</f>
        <v>44787.009999999995</v>
      </c>
      <c r="I29" s="4">
        <f>'[1]Лицевые счета домов свод'!I2303</f>
        <v>44241</v>
      </c>
      <c r="J29" s="4">
        <f>'[1]Лицевые счета домов свод'!J2303</f>
        <v>-2732.810000000005</v>
      </c>
      <c r="K29" s="4">
        <f>'[1]Лицевые счета домов свод'!K2303</f>
        <v>2732.810000000005</v>
      </c>
      <c r="L29" s="3"/>
    </row>
    <row r="30" spans="1:12" s="2" customFormat="1" ht="12.75" hidden="1">
      <c r="A30" s="3"/>
      <c r="B30" s="3"/>
      <c r="C30" s="3"/>
      <c r="D30" s="3" t="s">
        <v>40</v>
      </c>
      <c r="E30" s="4">
        <f>'[1]Лицевые счета домов свод'!E2304</f>
        <v>2855.21</v>
      </c>
      <c r="F30" s="4">
        <f>'[1]Лицевые счета домов свод'!F2304</f>
        <v>-2855.21</v>
      </c>
      <c r="G30" s="4">
        <f>'[1]Лицевые счета домов свод'!G2304</f>
        <v>38577.96000000001</v>
      </c>
      <c r="H30" s="4">
        <f>'[1]Лицевые счета домов свод'!H2304</f>
        <v>39051.170000000006</v>
      </c>
      <c r="I30" s="4">
        <f>'[1]Лицевые счета домов свод'!I2304</f>
        <v>38577.96000000001</v>
      </c>
      <c r="J30" s="4">
        <f>'[1]Лицевые счета домов свод'!J2304</f>
        <v>-2382</v>
      </c>
      <c r="K30" s="4">
        <f>'[1]Лицевые счета домов свод'!K2304</f>
        <v>2382</v>
      </c>
      <c r="L30" s="3"/>
    </row>
    <row r="31" spans="1:12" s="2" customFormat="1" ht="12.75">
      <c r="A31" s="3"/>
      <c r="B31" s="5" t="s">
        <v>14</v>
      </c>
      <c r="C31" s="7">
        <v>5</v>
      </c>
      <c r="D31" s="3"/>
      <c r="E31" s="4">
        <f>SUM(E23:E30)+E12+E22</f>
        <v>28284.86</v>
      </c>
      <c r="F31" s="4">
        <f>SUM(F23:F30)+F12+F22</f>
        <v>84518.84568000001</v>
      </c>
      <c r="G31" s="4">
        <f>SUM(G23:G30)+G12+G22</f>
        <v>405617.55</v>
      </c>
      <c r="H31" s="4">
        <f>SUM(H23:H30)+H12+H22</f>
        <v>409985.88</v>
      </c>
      <c r="I31" s="9">
        <f>SUM(I23:I30)+I12+I22</f>
        <v>316843.79992</v>
      </c>
      <c r="J31" s="9">
        <f>SUM(J23:J30)+J12+J22</f>
        <v>177660.92576</v>
      </c>
      <c r="K31" s="4">
        <f>SUM(K23:K30)+K12+K22</f>
        <v>23916.53</v>
      </c>
      <c r="L31" s="5" t="s">
        <v>15</v>
      </c>
    </row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="80" zoomScaleNormal="80" workbookViewId="0" topLeftCell="A1">
      <selection activeCell="C38" sqref="C38"/>
    </sheetView>
  </sheetViews>
  <sheetFormatPr defaultColWidth="12.57421875" defaultRowHeight="12.75"/>
  <cols>
    <col min="1" max="1" width="10.28125" style="0" customWidth="1"/>
    <col min="2" max="2" width="33.421875" style="0" customWidth="1"/>
    <col min="3" max="3" width="27.7109375" style="0" customWidth="1"/>
    <col min="4" max="4" width="37.8515625" style="0" customWidth="1"/>
    <col min="5" max="5" width="18.7109375" style="0" customWidth="1"/>
    <col min="6" max="16384" width="11.57421875" style="0" customWidth="1"/>
  </cols>
  <sheetData>
    <row r="1" spans="1:5" s="2" customFormat="1" ht="12.75">
      <c r="A1" s="10" t="s">
        <v>41</v>
      </c>
      <c r="B1" s="10"/>
      <c r="C1" s="10"/>
      <c r="D1" s="10"/>
      <c r="E1" s="10"/>
    </row>
    <row r="2" spans="1:5" s="2" customFormat="1" ht="12.75">
      <c r="A2" s="11" t="s">
        <v>1</v>
      </c>
      <c r="B2" s="10" t="s">
        <v>42</v>
      </c>
      <c r="C2" s="10" t="s">
        <v>2</v>
      </c>
      <c r="D2" s="10" t="s">
        <v>43</v>
      </c>
      <c r="E2" s="10" t="s">
        <v>44</v>
      </c>
    </row>
    <row r="3" spans="1:5" s="2" customFormat="1" ht="12.75">
      <c r="A3" s="5">
        <v>1</v>
      </c>
      <c r="B3" s="5" t="s">
        <v>45</v>
      </c>
      <c r="C3" s="5" t="s">
        <v>46</v>
      </c>
      <c r="D3" s="5"/>
      <c r="E3" s="5">
        <v>5077.48</v>
      </c>
    </row>
    <row r="4" spans="1:5" s="2" customFormat="1" ht="12.75" hidden="1">
      <c r="A4" s="5">
        <v>2</v>
      </c>
      <c r="B4" s="10"/>
      <c r="C4" s="10"/>
      <c r="D4" s="10"/>
      <c r="E4" s="10"/>
    </row>
    <row r="5" spans="1:5" s="2" customFormat="1" ht="12.75" hidden="1">
      <c r="A5" s="5">
        <v>3</v>
      </c>
      <c r="B5" s="5"/>
      <c r="C5" s="5"/>
      <c r="D5" s="5"/>
      <c r="E5" s="5"/>
    </row>
    <row r="6" spans="1:5" s="2" customFormat="1" ht="12.75" hidden="1">
      <c r="A6" s="5"/>
      <c r="B6" s="5" t="s">
        <v>47</v>
      </c>
      <c r="C6" s="5"/>
      <c r="D6" s="5"/>
      <c r="E6" s="5">
        <f>E4+E3+E5</f>
        <v>5077.48</v>
      </c>
    </row>
    <row r="7" spans="1:5" s="2" customFormat="1" ht="12.75" hidden="1">
      <c r="A7" s="3"/>
      <c r="B7" s="3"/>
      <c r="C7" s="3"/>
      <c r="D7" s="3"/>
      <c r="E7" s="3"/>
    </row>
    <row r="8" spans="1:5" s="2" customFormat="1" ht="12.75">
      <c r="A8" s="10" t="s">
        <v>48</v>
      </c>
      <c r="B8" s="10"/>
      <c r="C8" s="10"/>
      <c r="D8" s="10"/>
      <c r="E8" s="10"/>
    </row>
    <row r="9" spans="1:5" s="2" customFormat="1" ht="12.75">
      <c r="A9" s="11" t="s">
        <v>1</v>
      </c>
      <c r="B9" s="10" t="s">
        <v>42</v>
      </c>
      <c r="C9" s="10" t="s">
        <v>2</v>
      </c>
      <c r="D9" s="10" t="s">
        <v>43</v>
      </c>
      <c r="E9" s="10" t="s">
        <v>44</v>
      </c>
    </row>
    <row r="10" spans="1:5" s="2" customFormat="1" ht="12.75">
      <c r="A10" s="5">
        <v>1</v>
      </c>
      <c r="B10" s="11" t="s">
        <v>49</v>
      </c>
      <c r="C10" s="5" t="s">
        <v>46</v>
      </c>
      <c r="D10" s="11" t="s">
        <v>50</v>
      </c>
      <c r="E10" s="11">
        <v>4352.16</v>
      </c>
    </row>
    <row r="11" spans="1:5" ht="12.75" hidden="1">
      <c r="A11" s="12">
        <v>2</v>
      </c>
      <c r="B11" s="13"/>
      <c r="C11" s="13"/>
      <c r="D11" s="13"/>
      <c r="E11" s="13"/>
    </row>
    <row r="12" spans="1:5" ht="12.75" hidden="1">
      <c r="A12" s="14"/>
      <c r="B12" s="14" t="s">
        <v>47</v>
      </c>
      <c r="C12" s="14"/>
      <c r="D12" s="14"/>
      <c r="E12" s="14">
        <f>E10+E11</f>
        <v>4352.16</v>
      </c>
    </row>
    <row r="13" spans="1:5" ht="12.75" hidden="1">
      <c r="A13" s="15"/>
      <c r="B13" s="15"/>
      <c r="C13" s="15"/>
      <c r="D13" s="15"/>
      <c r="E13" s="15"/>
    </row>
    <row r="14" spans="1:5" s="2" customFormat="1" ht="12.75">
      <c r="A14" s="10" t="s">
        <v>51</v>
      </c>
      <c r="B14" s="10"/>
      <c r="C14" s="10"/>
      <c r="D14" s="10"/>
      <c r="E14" s="10"/>
    </row>
    <row r="15" spans="1:5" s="2" customFormat="1" ht="12.75">
      <c r="A15" s="11" t="s">
        <v>1</v>
      </c>
      <c r="B15" s="10" t="s">
        <v>42</v>
      </c>
      <c r="C15" s="10" t="s">
        <v>2</v>
      </c>
      <c r="D15" s="10" t="s">
        <v>43</v>
      </c>
      <c r="E15" s="10" t="s">
        <v>44</v>
      </c>
    </row>
    <row r="16" spans="1:5" s="2" customFormat="1" ht="12.75">
      <c r="A16" s="5">
        <v>1</v>
      </c>
      <c r="B16" s="11" t="s">
        <v>52</v>
      </c>
      <c r="C16" s="11" t="s">
        <v>46</v>
      </c>
      <c r="D16" s="11" t="s">
        <v>53</v>
      </c>
      <c r="E16" s="11">
        <v>2434</v>
      </c>
    </row>
    <row r="17" spans="1:5" s="2" customFormat="1" ht="12.75" hidden="1">
      <c r="A17" s="5"/>
      <c r="B17" s="5" t="s">
        <v>47</v>
      </c>
      <c r="C17" s="5"/>
      <c r="D17" s="5"/>
      <c r="E17" s="5">
        <f>E16</f>
        <v>2434</v>
      </c>
    </row>
    <row r="18" s="2" customFormat="1" ht="12.75" hidden="1"/>
    <row r="19" spans="1:5" s="2" customFormat="1" ht="12.75">
      <c r="A19" s="10" t="s">
        <v>54</v>
      </c>
      <c r="B19" s="10"/>
      <c r="C19" s="10"/>
      <c r="D19" s="10"/>
      <c r="E19" s="10"/>
    </row>
    <row r="20" spans="1:5" s="2" customFormat="1" ht="12.75">
      <c r="A20" s="11" t="s">
        <v>1</v>
      </c>
      <c r="B20" s="10" t="s">
        <v>42</v>
      </c>
      <c r="C20" s="10" t="s">
        <v>2</v>
      </c>
      <c r="D20" s="10" t="s">
        <v>43</v>
      </c>
      <c r="E20" s="10" t="s">
        <v>44</v>
      </c>
    </row>
    <row r="21" spans="1:5" s="2" customFormat="1" ht="12.75">
      <c r="A21" s="5">
        <v>1</v>
      </c>
      <c r="B21" s="11" t="s">
        <v>55</v>
      </c>
      <c r="C21" s="11" t="s">
        <v>46</v>
      </c>
      <c r="D21" s="11"/>
      <c r="E21" s="11">
        <v>2810.99</v>
      </c>
    </row>
    <row r="22" spans="1:5" ht="12.75" hidden="1">
      <c r="A22" s="12">
        <v>2</v>
      </c>
      <c r="B22" s="13"/>
      <c r="C22" s="16"/>
      <c r="D22" s="13"/>
      <c r="E22" s="13"/>
    </row>
    <row r="23" spans="1:5" ht="12.75" hidden="1">
      <c r="A23" s="14"/>
      <c r="B23" s="14" t="s">
        <v>47</v>
      </c>
      <c r="C23" s="14"/>
      <c r="D23" s="14"/>
      <c r="E23" s="14">
        <f>E22+E21</f>
        <v>2810.99</v>
      </c>
    </row>
    <row r="24" ht="12.75" hidden="1"/>
    <row r="25" spans="1:5" ht="12.75" hidden="1">
      <c r="A25" s="17"/>
      <c r="B25" s="17"/>
      <c r="C25" s="17"/>
      <c r="D25" s="17"/>
      <c r="E25" s="17"/>
    </row>
    <row r="26" spans="1:5" ht="12.75" hidden="1">
      <c r="A26" s="18" t="s">
        <v>1</v>
      </c>
      <c r="B26" s="19" t="s">
        <v>42</v>
      </c>
      <c r="C26" s="19" t="s">
        <v>2</v>
      </c>
      <c r="D26" s="19" t="s">
        <v>43</v>
      </c>
      <c r="E26" s="19" t="s">
        <v>44</v>
      </c>
    </row>
    <row r="27" spans="1:5" ht="48.75" customHeight="1" hidden="1">
      <c r="A27" s="12">
        <v>1</v>
      </c>
      <c r="B27" s="13"/>
      <c r="C27" s="16"/>
      <c r="D27" s="13"/>
      <c r="E27" s="13"/>
    </row>
    <row r="28" spans="1:5" ht="12.75" hidden="1">
      <c r="A28" s="12">
        <v>2</v>
      </c>
      <c r="B28" s="13"/>
      <c r="C28" s="16"/>
      <c r="D28" s="13"/>
      <c r="E28" s="13"/>
    </row>
    <row r="29" spans="1:5" ht="12.75" hidden="1">
      <c r="A29" s="14"/>
      <c r="B29" s="14" t="s">
        <v>47</v>
      </c>
      <c r="C29" s="14"/>
      <c r="D29" s="14"/>
      <c r="E29" s="14">
        <f>E28+E27</f>
        <v>0</v>
      </c>
    </row>
    <row r="30" ht="12.75" hidden="1"/>
    <row r="31" spans="1:5" ht="12.75" hidden="1">
      <c r="A31" s="20"/>
      <c r="B31" s="20" t="s">
        <v>56</v>
      </c>
      <c r="C31" s="20"/>
      <c r="D31" s="20"/>
      <c r="E31" s="20">
        <f>E6+E12+E17+E23+E29</f>
        <v>14674.63</v>
      </c>
    </row>
  </sheetData>
  <sheetProtection selectLockedCells="1" selectUnlockedCells="1"/>
  <mergeCells count="5">
    <mergeCell ref="A1:E1"/>
    <mergeCell ref="A8:E8"/>
    <mergeCell ref="A14:E14"/>
    <mergeCell ref="A19:E19"/>
    <mergeCell ref="A25:E2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7"/>
  <sheetViews>
    <sheetView tabSelected="1" zoomScale="80" zoomScaleNormal="80" workbookViewId="0" topLeftCell="A1">
      <selection activeCell="A11" sqref="A11"/>
    </sheetView>
  </sheetViews>
  <sheetFormatPr defaultColWidth="12.57421875" defaultRowHeight="12.75"/>
  <cols>
    <col min="1" max="1" width="10.28125" style="0" customWidth="1"/>
    <col min="2" max="2" width="32.57421875" style="0" customWidth="1"/>
    <col min="3" max="3" width="27.7109375" style="0" customWidth="1"/>
    <col min="4" max="4" width="37.8515625" style="21" customWidth="1"/>
    <col min="5" max="5" width="18.7109375" style="0" customWidth="1"/>
    <col min="6" max="16384" width="11.57421875" style="0" customWidth="1"/>
  </cols>
  <sheetData>
    <row r="1" spans="1:5" s="23" customFormat="1" ht="12.75">
      <c r="A1" s="22" t="s">
        <v>57</v>
      </c>
      <c r="B1" s="22"/>
      <c r="C1" s="22"/>
      <c r="D1" s="22"/>
      <c r="E1" s="22"/>
    </row>
    <row r="2" spans="1:5" s="2" customFormat="1" ht="12.75">
      <c r="A2" s="11" t="s">
        <v>1</v>
      </c>
      <c r="B2" s="10" t="s">
        <v>42</v>
      </c>
      <c r="C2" s="10" t="s">
        <v>2</v>
      </c>
      <c r="D2" s="11" t="s">
        <v>43</v>
      </c>
      <c r="E2" s="10" t="s">
        <v>44</v>
      </c>
    </row>
    <row r="3" spans="1:5" s="2" customFormat="1" ht="43.5" customHeight="1" hidden="1">
      <c r="A3" s="5">
        <v>1</v>
      </c>
      <c r="B3" s="11" t="s">
        <v>58</v>
      </c>
      <c r="C3" s="10" t="s">
        <v>46</v>
      </c>
      <c r="D3" s="6"/>
      <c r="E3" s="5">
        <v>667.62</v>
      </c>
    </row>
    <row r="4" spans="1:5" s="2" customFormat="1" ht="12.75">
      <c r="A4" s="5">
        <v>1</v>
      </c>
      <c r="B4" s="11" t="s">
        <v>59</v>
      </c>
      <c r="C4" s="10" t="s">
        <v>46</v>
      </c>
      <c r="D4" s="11" t="s">
        <v>60</v>
      </c>
      <c r="E4" s="10">
        <v>566.29</v>
      </c>
    </row>
    <row r="5" spans="1:5" s="2" customFormat="1" ht="12.75" hidden="1">
      <c r="A5" s="5">
        <v>3</v>
      </c>
      <c r="B5" s="5"/>
      <c r="C5" s="5"/>
      <c r="D5" s="6"/>
      <c r="E5" s="5"/>
    </row>
    <row r="6" spans="1:5" s="2" customFormat="1" ht="12.75" hidden="1">
      <c r="A6" s="5"/>
      <c r="B6" s="5" t="s">
        <v>47</v>
      </c>
      <c r="C6" s="5"/>
      <c r="D6" s="6"/>
      <c r="E6" s="5">
        <f>E3+E4+E5</f>
        <v>1233.9099999999999</v>
      </c>
    </row>
    <row r="7" spans="1:5" s="2" customFormat="1" ht="12.75" hidden="1">
      <c r="A7" s="3"/>
      <c r="B7" s="3"/>
      <c r="C7" s="3"/>
      <c r="D7" s="8"/>
      <c r="E7" s="3"/>
    </row>
    <row r="8" spans="1:5" s="2" customFormat="1" ht="12.75">
      <c r="A8" s="10" t="s">
        <v>61</v>
      </c>
      <c r="B8" s="10"/>
      <c r="C8" s="10"/>
      <c r="D8" s="10"/>
      <c r="E8" s="10"/>
    </row>
    <row r="9" spans="1:5" s="2" customFormat="1" ht="12.75">
      <c r="A9" s="11" t="s">
        <v>1</v>
      </c>
      <c r="B9" s="10" t="s">
        <v>42</v>
      </c>
      <c r="C9" s="10" t="s">
        <v>2</v>
      </c>
      <c r="D9" s="11" t="s">
        <v>43</v>
      </c>
      <c r="E9" s="10" t="s">
        <v>44</v>
      </c>
    </row>
    <row r="10" spans="1:5" s="2" customFormat="1" ht="12.75" hidden="1">
      <c r="A10" s="5">
        <v>1</v>
      </c>
      <c r="B10" s="11" t="s">
        <v>58</v>
      </c>
      <c r="C10" s="10" t="s">
        <v>46</v>
      </c>
      <c r="D10" s="11"/>
      <c r="E10" s="10">
        <v>589.69</v>
      </c>
    </row>
    <row r="11" spans="1:5" s="2" customFormat="1" ht="12.75">
      <c r="A11" s="5">
        <v>1</v>
      </c>
      <c r="B11" s="11" t="s">
        <v>62</v>
      </c>
      <c r="C11" s="10" t="s">
        <v>46</v>
      </c>
      <c r="D11" s="11" t="s">
        <v>63</v>
      </c>
      <c r="E11" s="10">
        <v>6270</v>
      </c>
    </row>
    <row r="12" spans="1:5" s="2" customFormat="1" ht="12.75" hidden="1">
      <c r="A12" s="5">
        <v>3</v>
      </c>
      <c r="B12" s="11"/>
      <c r="C12" s="10"/>
      <c r="D12" s="11"/>
      <c r="E12" s="10"/>
    </row>
    <row r="13" spans="1:5" s="2" customFormat="1" ht="12.75" hidden="1">
      <c r="A13" s="5"/>
      <c r="B13" s="5" t="s">
        <v>47</v>
      </c>
      <c r="C13" s="5"/>
      <c r="D13" s="6"/>
      <c r="E13" s="5">
        <f>E11+E10+E12</f>
        <v>6859.6900000000005</v>
      </c>
    </row>
    <row r="14" spans="1:5" s="2" customFormat="1" ht="12.75" hidden="1">
      <c r="A14" s="3"/>
      <c r="B14" s="3"/>
      <c r="C14" s="3"/>
      <c r="D14" s="8"/>
      <c r="E14" s="3"/>
    </row>
    <row r="15" spans="1:5" s="23" customFormat="1" ht="12.75">
      <c r="A15" s="22" t="s">
        <v>64</v>
      </c>
      <c r="B15" s="22"/>
      <c r="C15" s="22"/>
      <c r="D15" s="22"/>
      <c r="E15" s="22"/>
    </row>
    <row r="16" spans="1:5" s="2" customFormat="1" ht="12.75">
      <c r="A16" s="11" t="s">
        <v>1</v>
      </c>
      <c r="B16" s="10" t="s">
        <v>42</v>
      </c>
      <c r="C16" s="10" t="s">
        <v>2</v>
      </c>
      <c r="D16" s="11" t="s">
        <v>43</v>
      </c>
      <c r="E16" s="10" t="s">
        <v>44</v>
      </c>
    </row>
    <row r="17" spans="1:5" s="2" customFormat="1" ht="60" customHeight="1">
      <c r="A17" s="5">
        <v>1</v>
      </c>
      <c r="B17" s="11" t="s">
        <v>65</v>
      </c>
      <c r="C17" s="10" t="s">
        <v>46</v>
      </c>
      <c r="D17" s="11" t="s">
        <v>66</v>
      </c>
      <c r="E17" s="10">
        <v>3375</v>
      </c>
    </row>
    <row r="18" spans="1:5" s="2" customFormat="1" ht="62.25" customHeight="1">
      <c r="A18" s="5">
        <v>2</v>
      </c>
      <c r="B18" s="24" t="s">
        <v>65</v>
      </c>
      <c r="C18" s="5" t="s">
        <v>46</v>
      </c>
      <c r="D18" s="6" t="s">
        <v>67</v>
      </c>
      <c r="E18" s="5">
        <v>3180</v>
      </c>
    </row>
    <row r="19" spans="1:5" s="2" customFormat="1" ht="12.75">
      <c r="A19" s="5">
        <v>3</v>
      </c>
      <c r="B19" s="24" t="s">
        <v>68</v>
      </c>
      <c r="C19" s="5" t="s">
        <v>46</v>
      </c>
      <c r="D19" s="6" t="s">
        <v>69</v>
      </c>
      <c r="E19" s="5">
        <v>803.96</v>
      </c>
    </row>
    <row r="20" spans="1:5" s="2" customFormat="1" ht="12.75" hidden="1">
      <c r="A20" s="5">
        <v>4</v>
      </c>
      <c r="B20" s="6"/>
      <c r="C20" s="5"/>
      <c r="D20" s="6"/>
      <c r="E20" s="5"/>
    </row>
    <row r="21" spans="1:5" s="2" customFormat="1" ht="12.75" hidden="1">
      <c r="A21" s="5"/>
      <c r="B21" s="6" t="s">
        <v>47</v>
      </c>
      <c r="C21" s="5"/>
      <c r="D21" s="6"/>
      <c r="E21" s="5">
        <f>E17+E18+E19+E20</f>
        <v>7358.96</v>
      </c>
    </row>
    <row r="22" spans="1:5" s="2" customFormat="1" ht="12.75" hidden="1">
      <c r="A22" s="3"/>
      <c r="B22" s="8"/>
      <c r="C22" s="3"/>
      <c r="D22" s="8"/>
      <c r="E22" s="3"/>
    </row>
    <row r="23" spans="1:5" s="23" customFormat="1" ht="12.75">
      <c r="A23" s="22" t="s">
        <v>70</v>
      </c>
      <c r="B23" s="22"/>
      <c r="C23" s="22"/>
      <c r="D23" s="22"/>
      <c r="E23" s="22"/>
    </row>
    <row r="24" spans="1:5" s="2" customFormat="1" ht="12.75">
      <c r="A24" s="11" t="s">
        <v>1</v>
      </c>
      <c r="B24" s="11" t="s">
        <v>42</v>
      </c>
      <c r="C24" s="10" t="s">
        <v>2</v>
      </c>
      <c r="D24" s="11" t="s">
        <v>43</v>
      </c>
      <c r="E24" s="10" t="s">
        <v>44</v>
      </c>
    </row>
    <row r="25" spans="1:5" s="2" customFormat="1" ht="48.75" customHeight="1">
      <c r="A25" s="5">
        <v>1</v>
      </c>
      <c r="B25" s="11" t="s">
        <v>71</v>
      </c>
      <c r="C25" s="10" t="s">
        <v>46</v>
      </c>
      <c r="D25" s="11"/>
      <c r="E25" s="10">
        <v>25622.02</v>
      </c>
    </row>
    <row r="26" spans="1:5" s="2" customFormat="1" ht="36.75" customHeight="1">
      <c r="A26" s="5">
        <v>2</v>
      </c>
      <c r="B26" s="11" t="s">
        <v>72</v>
      </c>
      <c r="C26" s="10" t="s">
        <v>46</v>
      </c>
      <c r="D26" s="11" t="s">
        <v>73</v>
      </c>
      <c r="E26" s="10">
        <v>1151.53</v>
      </c>
    </row>
    <row r="27" spans="1:5" s="2" customFormat="1" ht="12.75">
      <c r="A27" s="5">
        <v>3</v>
      </c>
      <c r="B27" s="11" t="s">
        <v>74</v>
      </c>
      <c r="C27" s="10" t="s">
        <v>46</v>
      </c>
      <c r="D27" s="11" t="s">
        <v>75</v>
      </c>
      <c r="E27" s="10">
        <v>347.3</v>
      </c>
    </row>
    <row r="28" spans="1:5" s="2" customFormat="1" ht="12.75" hidden="1">
      <c r="A28" s="5"/>
      <c r="B28" s="6" t="s">
        <v>47</v>
      </c>
      <c r="C28" s="5"/>
      <c r="D28" s="6"/>
      <c r="E28" s="5">
        <f>E26+E25+E27</f>
        <v>27120.85</v>
      </c>
    </row>
    <row r="29" spans="1:5" s="2" customFormat="1" ht="12.75" hidden="1">
      <c r="A29" s="3"/>
      <c r="B29" s="8"/>
      <c r="C29" s="3"/>
      <c r="D29" s="8"/>
      <c r="E29" s="3"/>
    </row>
    <row r="30" spans="1:5" s="23" customFormat="1" ht="12.75">
      <c r="A30" s="22" t="s">
        <v>76</v>
      </c>
      <c r="B30" s="22"/>
      <c r="C30" s="22"/>
      <c r="D30" s="22"/>
      <c r="E30" s="22"/>
    </row>
    <row r="31" spans="1:5" s="2" customFormat="1" ht="12.75">
      <c r="A31" s="11" t="s">
        <v>1</v>
      </c>
      <c r="B31" s="11" t="s">
        <v>42</v>
      </c>
      <c r="C31" s="10" t="s">
        <v>2</v>
      </c>
      <c r="D31" s="11" t="s">
        <v>43</v>
      </c>
      <c r="E31" s="10" t="s">
        <v>44</v>
      </c>
    </row>
    <row r="32" spans="1:5" s="2" customFormat="1" ht="12.75">
      <c r="A32" s="5">
        <v>1</v>
      </c>
      <c r="B32" s="11" t="s">
        <v>77</v>
      </c>
      <c r="C32" s="10" t="s">
        <v>46</v>
      </c>
      <c r="D32" s="11"/>
      <c r="E32" s="10">
        <v>1148.52</v>
      </c>
    </row>
    <row r="33" spans="1:5" s="2" customFormat="1" ht="12.75" hidden="1">
      <c r="A33" s="5">
        <v>2</v>
      </c>
      <c r="B33" s="11"/>
      <c r="C33" s="10"/>
      <c r="D33" s="11"/>
      <c r="E33" s="10"/>
    </row>
    <row r="34" spans="1:5" s="2" customFormat="1" ht="12.75" hidden="1">
      <c r="A34" s="5">
        <v>3</v>
      </c>
      <c r="B34" s="11"/>
      <c r="C34" s="10"/>
      <c r="D34" s="11"/>
      <c r="E34" s="10"/>
    </row>
    <row r="35" spans="1:5" s="2" customFormat="1" ht="12.75" hidden="1">
      <c r="A35" s="5"/>
      <c r="B35" s="6" t="s">
        <v>47</v>
      </c>
      <c r="C35" s="5"/>
      <c r="D35" s="6"/>
      <c r="E35" s="5">
        <f>E32+E33+E34</f>
        <v>1148.52</v>
      </c>
    </row>
    <row r="36" spans="1:5" s="2" customFormat="1" ht="12.75" hidden="1">
      <c r="A36" s="3"/>
      <c r="B36" s="8"/>
      <c r="C36" s="3"/>
      <c r="D36" s="8"/>
      <c r="E36" s="3"/>
    </row>
    <row r="37" spans="1:5" s="2" customFormat="1" ht="12.75">
      <c r="A37" s="10" t="s">
        <v>78</v>
      </c>
      <c r="B37" s="10"/>
      <c r="C37" s="10"/>
      <c r="D37" s="10"/>
      <c r="E37" s="10"/>
    </row>
    <row r="38" spans="1:5" s="2" customFormat="1" ht="12.75">
      <c r="A38" s="11" t="s">
        <v>1</v>
      </c>
      <c r="B38" s="11" t="s">
        <v>42</v>
      </c>
      <c r="C38" s="10" t="s">
        <v>2</v>
      </c>
      <c r="D38" s="11" t="s">
        <v>43</v>
      </c>
      <c r="E38" s="10" t="s">
        <v>44</v>
      </c>
    </row>
    <row r="39" spans="1:5" s="2" customFormat="1" ht="12.75">
      <c r="A39" s="5">
        <v>1</v>
      </c>
      <c r="B39" s="11" t="s">
        <v>74</v>
      </c>
      <c r="C39" s="10" t="s">
        <v>46</v>
      </c>
      <c r="D39" s="11" t="s">
        <v>79</v>
      </c>
      <c r="E39" s="10">
        <v>202.28</v>
      </c>
    </row>
    <row r="40" spans="1:5" s="2" customFormat="1" ht="12.75">
      <c r="A40" s="5">
        <v>2</v>
      </c>
      <c r="B40" s="11" t="s">
        <v>62</v>
      </c>
      <c r="C40" s="10" t="s">
        <v>46</v>
      </c>
      <c r="D40" s="11" t="s">
        <v>80</v>
      </c>
      <c r="E40" s="10">
        <v>8300</v>
      </c>
    </row>
    <row r="41" spans="1:5" s="2" customFormat="1" ht="12.75" hidden="1">
      <c r="A41" s="5">
        <v>3</v>
      </c>
      <c r="B41" s="11"/>
      <c r="C41" s="10"/>
      <c r="D41" s="11"/>
      <c r="E41" s="10"/>
    </row>
    <row r="42" spans="1:5" s="2" customFormat="1" ht="12.75" hidden="1">
      <c r="A42" s="5">
        <v>4</v>
      </c>
      <c r="B42" s="11"/>
      <c r="C42" s="10"/>
      <c r="D42" s="11"/>
      <c r="E42" s="10"/>
    </row>
    <row r="43" spans="1:5" s="2" customFormat="1" ht="12.75" hidden="1">
      <c r="A43" s="5"/>
      <c r="B43" s="6" t="s">
        <v>47</v>
      </c>
      <c r="C43" s="5"/>
      <c r="D43" s="6"/>
      <c r="E43" s="5">
        <f>E40+E41+E39+E42</f>
        <v>8502.28</v>
      </c>
    </row>
    <row r="44" spans="1:5" s="2" customFormat="1" ht="12.75" hidden="1">
      <c r="A44" s="3"/>
      <c r="B44" s="8"/>
      <c r="C44" s="3"/>
      <c r="D44" s="8"/>
      <c r="E44" s="3"/>
    </row>
    <row r="45" spans="1:5" s="2" customFormat="1" ht="12.75">
      <c r="A45" s="10" t="s">
        <v>48</v>
      </c>
      <c r="B45" s="10"/>
      <c r="C45" s="10"/>
      <c r="D45" s="10"/>
      <c r="E45" s="10"/>
    </row>
    <row r="46" spans="1:5" s="2" customFormat="1" ht="12.75">
      <c r="A46" s="11" t="s">
        <v>1</v>
      </c>
      <c r="B46" s="11" t="s">
        <v>42</v>
      </c>
      <c r="C46" s="10" t="s">
        <v>2</v>
      </c>
      <c r="D46" s="11" t="s">
        <v>43</v>
      </c>
      <c r="E46" s="10" t="s">
        <v>44</v>
      </c>
    </row>
    <row r="47" spans="1:5" s="2" customFormat="1" ht="34.5" customHeight="1">
      <c r="A47" s="5">
        <v>1</v>
      </c>
      <c r="B47" s="11" t="s">
        <v>81</v>
      </c>
      <c r="C47" s="10" t="s">
        <v>46</v>
      </c>
      <c r="D47" s="11" t="s">
        <v>82</v>
      </c>
      <c r="E47" s="10">
        <v>715.03</v>
      </c>
    </row>
    <row r="48" spans="1:5" s="2" customFormat="1" ht="12.75" hidden="1">
      <c r="A48" s="5">
        <v>2</v>
      </c>
      <c r="B48" s="11"/>
      <c r="C48" s="10"/>
      <c r="D48" s="11"/>
      <c r="E48" s="10"/>
    </row>
    <row r="49" spans="1:5" s="2" customFormat="1" ht="12.75" hidden="1">
      <c r="A49" s="5">
        <v>3</v>
      </c>
      <c r="B49" s="11"/>
      <c r="C49" s="10"/>
      <c r="D49" s="11"/>
      <c r="E49" s="10"/>
    </row>
    <row r="50" spans="1:5" s="2" customFormat="1" ht="12.75" hidden="1">
      <c r="A50" s="5">
        <v>4</v>
      </c>
      <c r="B50" s="11"/>
      <c r="C50" s="10"/>
      <c r="D50" s="11"/>
      <c r="E50" s="10"/>
    </row>
    <row r="51" spans="1:5" s="2" customFormat="1" ht="12.75" hidden="1">
      <c r="A51" s="5"/>
      <c r="B51" s="6" t="s">
        <v>47</v>
      </c>
      <c r="C51" s="5"/>
      <c r="D51" s="6"/>
      <c r="E51" s="5">
        <f>E47+E48+E49+E50</f>
        <v>715.03</v>
      </c>
    </row>
    <row r="52" spans="1:5" s="2" customFormat="1" ht="12.75" hidden="1">
      <c r="A52" s="3"/>
      <c r="B52" s="8"/>
      <c r="C52" s="3"/>
      <c r="D52" s="8"/>
      <c r="E52" s="3"/>
    </row>
    <row r="53" spans="1:5" s="2" customFormat="1" ht="12.75">
      <c r="A53" s="10" t="s">
        <v>83</v>
      </c>
      <c r="B53" s="10"/>
      <c r="C53" s="10"/>
      <c r="D53" s="10"/>
      <c r="E53" s="10"/>
    </row>
    <row r="54" spans="1:5" s="2" customFormat="1" ht="12.75">
      <c r="A54" s="11" t="s">
        <v>1</v>
      </c>
      <c r="B54" s="11" t="s">
        <v>42</v>
      </c>
      <c r="C54" s="10" t="s">
        <v>2</v>
      </c>
      <c r="D54" s="11" t="s">
        <v>43</v>
      </c>
      <c r="E54" s="10" t="s">
        <v>44</v>
      </c>
    </row>
    <row r="55" spans="1:5" s="2" customFormat="1" ht="12.75">
      <c r="A55" s="5">
        <v>1</v>
      </c>
      <c r="B55" s="25" t="s">
        <v>84</v>
      </c>
      <c r="C55" s="11" t="s">
        <v>46</v>
      </c>
      <c r="D55" s="11" t="s">
        <v>85</v>
      </c>
      <c r="E55" s="10">
        <v>3420</v>
      </c>
    </row>
    <row r="56" spans="1:5" s="2" customFormat="1" ht="12.75" hidden="1">
      <c r="A56" s="5">
        <v>2</v>
      </c>
      <c r="B56" s="11"/>
      <c r="C56" s="11"/>
      <c r="D56" s="11"/>
      <c r="E56" s="10"/>
    </row>
    <row r="57" spans="1:5" s="2" customFormat="1" ht="12.75" hidden="1">
      <c r="A57" s="5">
        <v>3</v>
      </c>
      <c r="B57" s="6"/>
      <c r="C57" s="5"/>
      <c r="D57" s="6"/>
      <c r="E57" s="5"/>
    </row>
    <row r="58" spans="1:5" s="2" customFormat="1" ht="12.75" hidden="1">
      <c r="A58" s="5"/>
      <c r="B58" s="6" t="s">
        <v>47</v>
      </c>
      <c r="C58" s="5"/>
      <c r="D58" s="6"/>
      <c r="E58" s="5">
        <f>E56+E55+E57</f>
        <v>3420</v>
      </c>
    </row>
    <row r="59" spans="1:5" s="2" customFormat="1" ht="12.75" hidden="1">
      <c r="A59" s="3"/>
      <c r="B59" s="8"/>
      <c r="C59" s="3"/>
      <c r="D59" s="8"/>
      <c r="E59" s="3"/>
    </row>
    <row r="60" spans="1:5" s="2" customFormat="1" ht="12.75">
      <c r="A60" s="10" t="s">
        <v>86</v>
      </c>
      <c r="B60" s="10"/>
      <c r="C60" s="10"/>
      <c r="D60" s="10"/>
      <c r="E60" s="10"/>
    </row>
    <row r="61" spans="1:5" s="2" customFormat="1" ht="12.75">
      <c r="A61" s="11" t="s">
        <v>1</v>
      </c>
      <c r="B61" s="11" t="s">
        <v>42</v>
      </c>
      <c r="C61" s="10" t="s">
        <v>2</v>
      </c>
      <c r="D61" s="11" t="s">
        <v>43</v>
      </c>
      <c r="E61" s="10" t="s">
        <v>44</v>
      </c>
    </row>
    <row r="62" spans="1:5" s="2" customFormat="1" ht="12.75">
      <c r="A62" s="5">
        <v>1</v>
      </c>
      <c r="B62" s="11" t="s">
        <v>87</v>
      </c>
      <c r="C62" s="10" t="s">
        <v>46</v>
      </c>
      <c r="D62" s="11" t="s">
        <v>69</v>
      </c>
      <c r="E62" s="10">
        <v>215.35</v>
      </c>
    </row>
    <row r="63" spans="1:5" s="2" customFormat="1" ht="12.75">
      <c r="A63" s="5">
        <v>2</v>
      </c>
      <c r="B63" s="11" t="s">
        <v>87</v>
      </c>
      <c r="C63" s="10" t="s">
        <v>46</v>
      </c>
      <c r="D63" s="11" t="s">
        <v>79</v>
      </c>
      <c r="E63" s="10">
        <v>217.26</v>
      </c>
    </row>
    <row r="64" spans="1:5" s="2" customFormat="1" ht="12.75" hidden="1">
      <c r="A64" s="5">
        <v>3</v>
      </c>
      <c r="B64" s="6"/>
      <c r="C64" s="5"/>
      <c r="D64" s="6"/>
      <c r="E64" s="5"/>
    </row>
    <row r="65" spans="1:5" s="2" customFormat="1" ht="12.75" hidden="1">
      <c r="A65" s="5"/>
      <c r="B65" s="6" t="s">
        <v>47</v>
      </c>
      <c r="C65" s="5"/>
      <c r="D65" s="6"/>
      <c r="E65" s="5">
        <f>E63+E62+E64</f>
        <v>432.61</v>
      </c>
    </row>
    <row r="66" spans="1:5" s="2" customFormat="1" ht="12.75" hidden="1">
      <c r="A66" s="5"/>
      <c r="B66" s="6"/>
      <c r="C66" s="5"/>
      <c r="D66" s="6"/>
      <c r="E66" s="5"/>
    </row>
    <row r="67" spans="1:5" s="2" customFormat="1" ht="12.75">
      <c r="A67" s="10" t="s">
        <v>54</v>
      </c>
      <c r="B67" s="10"/>
      <c r="C67" s="10"/>
      <c r="D67" s="10"/>
      <c r="E67" s="10"/>
    </row>
    <row r="68" spans="1:5" s="2" customFormat="1" ht="12.75">
      <c r="A68" s="11" t="s">
        <v>1</v>
      </c>
      <c r="B68" s="11" t="s">
        <v>42</v>
      </c>
      <c r="C68" s="10" t="s">
        <v>2</v>
      </c>
      <c r="D68" s="11" t="s">
        <v>43</v>
      </c>
      <c r="E68" s="10" t="s">
        <v>44</v>
      </c>
    </row>
    <row r="69" spans="1:5" s="2" customFormat="1" ht="12.75">
      <c r="A69" s="5">
        <v>1</v>
      </c>
      <c r="B69" s="11" t="s">
        <v>88</v>
      </c>
      <c r="C69" s="10" t="s">
        <v>46</v>
      </c>
      <c r="D69" s="11" t="s">
        <v>69</v>
      </c>
      <c r="E69" s="10">
        <v>1316.52</v>
      </c>
    </row>
    <row r="70" spans="1:5" s="2" customFormat="1" ht="12.75">
      <c r="A70" s="5">
        <v>2</v>
      </c>
      <c r="B70" s="11" t="s">
        <v>89</v>
      </c>
      <c r="C70" s="10" t="s">
        <v>46</v>
      </c>
      <c r="D70" s="11" t="s">
        <v>90</v>
      </c>
      <c r="E70" s="10">
        <v>1467.61</v>
      </c>
    </row>
    <row r="71" spans="1:5" s="2" customFormat="1" ht="12.75" hidden="1">
      <c r="A71" s="5">
        <v>3</v>
      </c>
      <c r="B71" s="6"/>
      <c r="C71" s="5"/>
      <c r="D71" s="6"/>
      <c r="E71" s="5"/>
    </row>
    <row r="72" spans="1:5" s="2" customFormat="1" ht="12.75" hidden="1">
      <c r="A72" s="5"/>
      <c r="B72" s="6" t="s">
        <v>47</v>
      </c>
      <c r="C72" s="5"/>
      <c r="D72" s="6"/>
      <c r="E72" s="5">
        <f>E70+E69+E71</f>
        <v>2784.13</v>
      </c>
    </row>
    <row r="73" spans="1:5" s="2" customFormat="1" ht="12.75" hidden="1">
      <c r="A73" s="5"/>
      <c r="B73" s="6"/>
      <c r="C73" s="5"/>
      <c r="D73" s="6"/>
      <c r="E73" s="5"/>
    </row>
    <row r="74" spans="1:5" s="2" customFormat="1" ht="12.75" hidden="1">
      <c r="A74" s="5"/>
      <c r="B74" s="6"/>
      <c r="C74" s="5"/>
      <c r="D74" s="6"/>
      <c r="E74" s="5"/>
    </row>
    <row r="75" spans="1:5" s="2" customFormat="1" ht="12.75" hidden="1">
      <c r="A75" s="5"/>
      <c r="B75" s="6"/>
      <c r="C75" s="5"/>
      <c r="D75" s="6"/>
      <c r="E75" s="5"/>
    </row>
    <row r="76" spans="1:5" s="2" customFormat="1" ht="12.75" hidden="1">
      <c r="A76" s="26"/>
      <c r="B76" s="27" t="s">
        <v>56</v>
      </c>
      <c r="C76" s="26"/>
      <c r="D76" s="27"/>
      <c r="E76" s="26">
        <f>E6+E13+E21+E28+E35+E43+E51+E58+E65+E72</f>
        <v>59575.979999999996</v>
      </c>
    </row>
    <row r="77" spans="1:5" s="2" customFormat="1" ht="12.75" hidden="1">
      <c r="A77" s="3"/>
      <c r="B77" s="8"/>
      <c r="C77" s="3"/>
      <c r="D77" s="8"/>
      <c r="E77" s="3"/>
    </row>
    <row r="78" spans="1:5" s="2" customFormat="1" ht="12.75" hidden="1">
      <c r="A78" s="3"/>
      <c r="B78" s="8"/>
      <c r="C78" s="3"/>
      <c r="D78" s="8"/>
      <c r="E78" s="3"/>
    </row>
    <row r="79" spans="1:5" s="2" customFormat="1" ht="12.75" hidden="1">
      <c r="A79" s="3"/>
      <c r="B79" s="8"/>
      <c r="C79" s="3"/>
      <c r="D79" s="8"/>
      <c r="E79" s="3"/>
    </row>
    <row r="80" spans="2:4" s="2" customFormat="1" ht="12.75">
      <c r="B80" s="28"/>
      <c r="D80" s="28"/>
    </row>
    <row r="81" spans="2:4" s="2" customFormat="1" ht="12.75">
      <c r="B81" s="28"/>
      <c r="D81" s="28"/>
    </row>
    <row r="82" spans="2:4" s="2" customFormat="1" ht="12.75">
      <c r="B82" s="28"/>
      <c r="D82" s="28"/>
    </row>
    <row r="83" spans="2:4" s="2" customFormat="1" ht="12.75">
      <c r="B83" s="28"/>
      <c r="D83" s="28"/>
    </row>
    <row r="84" spans="2:4" s="2" customFormat="1" ht="12.75">
      <c r="B84" s="28"/>
      <c r="D84" s="28"/>
    </row>
    <row r="85" spans="2:4" s="2" customFormat="1" ht="12.75">
      <c r="B85" s="28"/>
      <c r="D85" s="28"/>
    </row>
    <row r="86" spans="2:4" s="2" customFormat="1" ht="12.75">
      <c r="B86" s="28"/>
      <c r="D86" s="28"/>
    </row>
    <row r="87" spans="2:4" s="2" customFormat="1" ht="12.75">
      <c r="B87" s="28"/>
      <c r="D87" s="28"/>
    </row>
    <row r="88" ht="12.75">
      <c r="B88" s="21"/>
    </row>
    <row r="89" ht="12.75">
      <c r="B89" s="21"/>
    </row>
    <row r="90" ht="12.75">
      <c r="B90" s="21"/>
    </row>
    <row r="91" ht="12.75">
      <c r="B91" s="21"/>
    </row>
    <row r="92" ht="12.75">
      <c r="B92" s="21"/>
    </row>
    <row r="93" ht="12.75">
      <c r="B93" s="21"/>
    </row>
    <row r="94" ht="12.75">
      <c r="B94" s="21"/>
    </row>
    <row r="95" ht="12.75">
      <c r="B95" s="21"/>
    </row>
    <row r="96" ht="12.75">
      <c r="B96" s="21"/>
    </row>
    <row r="97" ht="12.75">
      <c r="B97" s="21"/>
    </row>
    <row r="98" ht="12.75">
      <c r="B98" s="21"/>
    </row>
    <row r="99" ht="12.75">
      <c r="B99" s="21"/>
    </row>
    <row r="100" ht="12.75">
      <c r="B100" s="21"/>
    </row>
    <row r="101" ht="12.75">
      <c r="B101" s="21"/>
    </row>
    <row r="102" ht="12.75">
      <c r="B102" s="21"/>
    </row>
    <row r="103" ht="12.75">
      <c r="B103" s="21"/>
    </row>
    <row r="104" ht="12.75">
      <c r="B104" s="21"/>
    </row>
    <row r="105" ht="12.75">
      <c r="B105" s="21"/>
    </row>
    <row r="106" ht="12.75">
      <c r="B106" s="21"/>
    </row>
    <row r="107" ht="12.75">
      <c r="B107" s="21"/>
    </row>
    <row r="108" ht="12.75">
      <c r="B108" s="21"/>
    </row>
    <row r="109" ht="12.75">
      <c r="B109" s="21"/>
    </row>
    <row r="110" ht="12.75">
      <c r="B110" s="21"/>
    </row>
    <row r="111" ht="12.75">
      <c r="B111" s="21"/>
    </row>
    <row r="112" ht="12.75">
      <c r="B112" s="21"/>
    </row>
    <row r="113" ht="12.75">
      <c r="B113" s="21"/>
    </row>
    <row r="114" ht="12.75">
      <c r="B114" s="21"/>
    </row>
    <row r="115" ht="12.75">
      <c r="B115" s="21"/>
    </row>
    <row r="116" ht="12.75">
      <c r="B116" s="21"/>
    </row>
    <row r="117" ht="12.75">
      <c r="B117" s="21"/>
    </row>
    <row r="118" ht="12.75">
      <c r="B118" s="21"/>
    </row>
    <row r="119" ht="12.75">
      <c r="B119" s="21"/>
    </row>
    <row r="120" ht="12.75">
      <c r="B120" s="21"/>
    </row>
    <row r="121" ht="12.75">
      <c r="B121" s="21"/>
    </row>
    <row r="122" ht="12.75">
      <c r="B122" s="21"/>
    </row>
    <row r="123" ht="12.75">
      <c r="B123" s="21"/>
    </row>
    <row r="124" ht="12.75">
      <c r="B124" s="21"/>
    </row>
    <row r="125" ht="12.75">
      <c r="B125" s="21"/>
    </row>
    <row r="126" ht="12.75">
      <c r="B126" s="21"/>
    </row>
    <row r="127" ht="12.75">
      <c r="B127" s="21"/>
    </row>
    <row r="128" ht="12.75">
      <c r="B128" s="21"/>
    </row>
    <row r="129" ht="12.75">
      <c r="B129" s="21"/>
    </row>
    <row r="130" ht="12.75">
      <c r="B130" s="21"/>
    </row>
    <row r="131" ht="12.75">
      <c r="B131" s="21"/>
    </row>
    <row r="132" ht="12.75">
      <c r="B132" s="21"/>
    </row>
    <row r="133" ht="12.75">
      <c r="B133" s="21"/>
    </row>
    <row r="134" ht="12.75">
      <c r="B134" s="21"/>
    </row>
    <row r="135" ht="12.75">
      <c r="B135" s="21"/>
    </row>
    <row r="136" ht="12.75">
      <c r="B136" s="21"/>
    </row>
    <row r="137" ht="12.75">
      <c r="B137" s="21"/>
    </row>
    <row r="138" ht="12.75">
      <c r="B138" s="21"/>
    </row>
    <row r="139" ht="12.75">
      <c r="B139" s="21"/>
    </row>
    <row r="140" ht="12.75">
      <c r="B140" s="21"/>
    </row>
    <row r="141" ht="12.75">
      <c r="B141" s="21"/>
    </row>
    <row r="142" ht="12.75">
      <c r="B142" s="21"/>
    </row>
    <row r="143" ht="12.75">
      <c r="B143" s="21"/>
    </row>
    <row r="144" ht="12.75">
      <c r="B144" s="21"/>
    </row>
    <row r="145" ht="12.75">
      <c r="B145" s="21"/>
    </row>
    <row r="146" ht="12.75">
      <c r="B146" s="21"/>
    </row>
    <row r="147" ht="12.75">
      <c r="B147" s="21"/>
    </row>
    <row r="148" ht="12.75">
      <c r="B148" s="21"/>
    </row>
    <row r="149" ht="12.75">
      <c r="B149" s="21"/>
    </row>
    <row r="150" ht="12.75">
      <c r="B150" s="21"/>
    </row>
    <row r="151" ht="12.75">
      <c r="B151" s="21"/>
    </row>
    <row r="152" ht="12.75">
      <c r="B152" s="21"/>
    </row>
    <row r="153" ht="12.75">
      <c r="B153" s="21"/>
    </row>
    <row r="154" ht="12.75">
      <c r="B154" s="21"/>
    </row>
    <row r="155" ht="12.75">
      <c r="B155" s="21"/>
    </row>
    <row r="156" ht="12.75">
      <c r="B156" s="21"/>
    </row>
    <row r="157" ht="12.75">
      <c r="B157" s="21"/>
    </row>
    <row r="158" ht="12.75">
      <c r="B158" s="21"/>
    </row>
    <row r="159" ht="12.75">
      <c r="B159" s="21"/>
    </row>
    <row r="160" ht="12.75">
      <c r="B160" s="21"/>
    </row>
    <row r="161" ht="12.75">
      <c r="B161" s="21"/>
    </row>
    <row r="162" ht="12.75">
      <c r="B162" s="21"/>
    </row>
    <row r="163" ht="12.75">
      <c r="B163" s="21"/>
    </row>
    <row r="164" ht="12.75">
      <c r="B164" s="21"/>
    </row>
    <row r="165" ht="12.75">
      <c r="B165" s="21"/>
    </row>
    <row r="166" ht="12.75">
      <c r="B166" s="21"/>
    </row>
    <row r="167" ht="12.75">
      <c r="B167" s="21"/>
    </row>
    <row r="168" ht="12.75">
      <c r="B168" s="21"/>
    </row>
    <row r="169" ht="12.75">
      <c r="B169" s="21"/>
    </row>
    <row r="170" ht="12.75">
      <c r="B170" s="21"/>
    </row>
    <row r="171" ht="12.75">
      <c r="B171" s="21"/>
    </row>
    <row r="172" ht="12.75">
      <c r="B172" s="21"/>
    </row>
    <row r="173" ht="12.75">
      <c r="B173" s="21"/>
    </row>
    <row r="174" ht="12.75">
      <c r="B174" s="21"/>
    </row>
    <row r="175" ht="12.75">
      <c r="B175" s="21"/>
    </row>
    <row r="176" ht="12.75">
      <c r="B176" s="21"/>
    </row>
    <row r="177" ht="12.75">
      <c r="B177" s="21"/>
    </row>
    <row r="178" ht="12.75">
      <c r="B178" s="21"/>
    </row>
    <row r="179" ht="12.75">
      <c r="B179" s="21"/>
    </row>
    <row r="180" ht="12.75">
      <c r="B180" s="21"/>
    </row>
    <row r="181" ht="12.75">
      <c r="B181" s="21"/>
    </row>
    <row r="182" ht="12.75">
      <c r="B182" s="21"/>
    </row>
    <row r="183" ht="12.75">
      <c r="B183" s="21"/>
    </row>
    <row r="184" ht="12.75">
      <c r="B184" s="21"/>
    </row>
    <row r="185" ht="12.75">
      <c r="B185" s="21"/>
    </row>
    <row r="186" ht="12.75">
      <c r="B186" s="21"/>
    </row>
    <row r="187" ht="12.75">
      <c r="B187" s="21"/>
    </row>
    <row r="188" ht="12.75">
      <c r="B188" s="21"/>
    </row>
    <row r="189" ht="12.75">
      <c r="B189" s="21"/>
    </row>
    <row r="190" ht="12.75">
      <c r="B190" s="21"/>
    </row>
    <row r="191" ht="12.75">
      <c r="B191" s="21"/>
    </row>
    <row r="192" ht="12.75">
      <c r="B192" s="21"/>
    </row>
    <row r="193" ht="12.75">
      <c r="B193" s="21"/>
    </row>
    <row r="194" ht="12.75">
      <c r="B194" s="21"/>
    </row>
    <row r="195" ht="12.75">
      <c r="B195" s="21"/>
    </row>
    <row r="196" ht="12.75">
      <c r="B196" s="21"/>
    </row>
    <row r="197" ht="12.75">
      <c r="B197" s="21"/>
    </row>
    <row r="198" ht="12.75">
      <c r="B198" s="21"/>
    </row>
    <row r="199" ht="12.75">
      <c r="B199" s="21"/>
    </row>
    <row r="200" ht="12.75">
      <c r="B200" s="21"/>
    </row>
    <row r="201" ht="12.75">
      <c r="B201" s="21"/>
    </row>
    <row r="202" ht="12.75">
      <c r="B202" s="21"/>
    </row>
    <row r="203" ht="12.75">
      <c r="B203" s="21"/>
    </row>
    <row r="204" ht="12.75">
      <c r="B204" s="21"/>
    </row>
    <row r="205" ht="12.75">
      <c r="B205" s="21"/>
    </row>
    <row r="206" ht="12.75">
      <c r="B206" s="21"/>
    </row>
    <row r="207" ht="12.75">
      <c r="B207" s="21"/>
    </row>
  </sheetData>
  <sheetProtection selectLockedCells="1" selectUnlockedCells="1"/>
  <mergeCells count="10">
    <mergeCell ref="A1:E1"/>
    <mergeCell ref="A8:E8"/>
    <mergeCell ref="A15:E15"/>
    <mergeCell ref="A23:E23"/>
    <mergeCell ref="A30:E30"/>
    <mergeCell ref="A37:E37"/>
    <mergeCell ref="A45:E45"/>
    <mergeCell ref="A53:E53"/>
    <mergeCell ref="A60:E60"/>
    <mergeCell ref="A67:E6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C17"/>
  <sheetViews>
    <sheetView zoomScale="80" zoomScaleNormal="80" workbookViewId="0" topLeftCell="A1">
      <selection activeCell="B16" sqref="B16"/>
    </sheetView>
  </sheetViews>
  <sheetFormatPr defaultColWidth="12.57421875" defaultRowHeight="12.75"/>
  <cols>
    <col min="1" max="1" width="7.00390625" style="0" customWidth="1"/>
    <col min="2" max="2" width="45.140625" style="0" customWidth="1"/>
    <col min="3" max="3" width="24.00390625" style="0" customWidth="1"/>
    <col min="4" max="16384" width="11.57421875" style="0" customWidth="1"/>
  </cols>
  <sheetData>
    <row r="3" spans="1:3" ht="12.75">
      <c r="A3" s="29"/>
      <c r="B3" s="30"/>
      <c r="C3" s="30"/>
    </row>
    <row r="4" spans="1:3" ht="12.75">
      <c r="A4" s="31"/>
      <c r="B4" s="32"/>
      <c r="C4" s="32"/>
    </row>
    <row r="5" spans="1:3" ht="12.75">
      <c r="A5" s="33"/>
      <c r="B5" s="34"/>
      <c r="C5" s="35"/>
    </row>
    <row r="6" spans="1:3" ht="12.75">
      <c r="A6" s="33"/>
      <c r="B6" s="35"/>
      <c r="C6" s="35"/>
    </row>
    <row r="7" spans="1:3" ht="12.75">
      <c r="A7" s="33"/>
      <c r="B7" s="34"/>
      <c r="C7" s="35"/>
    </row>
    <row r="8" spans="1:3" ht="12.75">
      <c r="A8" s="33"/>
      <c r="B8" s="34"/>
      <c r="C8" s="35"/>
    </row>
    <row r="9" spans="1:3" ht="12.75">
      <c r="A9" s="33"/>
      <c r="B9" s="34"/>
      <c r="C9" s="35"/>
    </row>
    <row r="10" spans="1:3" ht="12.75">
      <c r="A10" s="29"/>
      <c r="B10" s="30"/>
      <c r="C10" s="30"/>
    </row>
    <row r="11" spans="1:3" ht="12.75">
      <c r="A11" s="36"/>
      <c r="B11" s="37"/>
      <c r="C11" s="37"/>
    </row>
    <row r="12" spans="1:3" ht="12.75">
      <c r="A12" s="36"/>
      <c r="B12" s="36"/>
      <c r="C12" s="36"/>
    </row>
    <row r="13" spans="1:3" ht="12.75">
      <c r="A13" s="36"/>
      <c r="B13" s="36"/>
      <c r="C13" s="36"/>
    </row>
    <row r="14" spans="1:3" ht="12.75">
      <c r="A14" s="36"/>
      <c r="B14" s="36"/>
      <c r="C14" s="36"/>
    </row>
    <row r="15" spans="1:3" ht="12.75">
      <c r="A15" s="36"/>
      <c r="B15" s="36"/>
      <c r="C15" s="36"/>
    </row>
    <row r="16" spans="1:3" ht="12.75">
      <c r="A16" s="38"/>
      <c r="B16" s="38"/>
      <c r="C16" s="38"/>
    </row>
    <row r="17" spans="1:3" ht="12.75">
      <c r="A17" s="38"/>
      <c r="B17" s="38"/>
      <c r="C17" s="3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2018-01-24T07:45:57Z</cp:lastPrinted>
  <dcterms:modified xsi:type="dcterms:W3CDTF">2018-04-01T09:16:01Z</dcterms:modified>
  <cp:category/>
  <cp:version/>
  <cp:contentType/>
  <cp:contentStatus/>
  <cp:revision>188</cp:revision>
</cp:coreProperties>
</file>